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9BA9655D-7C4C-4C90-B072-8B3CC66DF232}" xr6:coauthVersionLast="47" xr6:coauthVersionMax="47" xr10:uidLastSave="{00000000-0000-0000-0000-000000000000}"/>
  <bookViews>
    <workbookView xWindow="-120" yWindow="-120" windowWidth="21840" windowHeight="13140" xr2:uid="{3E7AEAC3-A932-48C8-B2F4-E8118AECF01C}"/>
  </bookViews>
  <sheets>
    <sheet name="DEUDA" sheetId="1" r:id="rId1"/>
  </sheets>
  <externalReferences>
    <externalReference r:id="rId2"/>
    <externalReference r:id="rId3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6" i="1" l="1"/>
  <c r="K46" i="1"/>
  <c r="J46" i="1"/>
  <c r="I46" i="1"/>
  <c r="H46" i="1"/>
  <c r="M45" i="1"/>
  <c r="M44" i="1"/>
  <c r="M43" i="1"/>
  <c r="M42" i="1"/>
  <c r="M41" i="1"/>
  <c r="M40" i="1"/>
  <c r="M39" i="1"/>
  <c r="M38" i="1"/>
  <c r="M37" i="1"/>
  <c r="M36" i="1"/>
  <c r="M35" i="1"/>
  <c r="G35" i="1"/>
  <c r="G46" i="1" s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E9" i="1"/>
  <c r="E46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F8" i="1"/>
  <c r="F46" i="1" s="1"/>
  <c r="A8" i="1"/>
  <c r="M7" i="1"/>
  <c r="M8" i="1" l="1"/>
  <c r="M46" i="1" s="1"/>
  <c r="M47" i="1" s="1"/>
</calcChain>
</file>

<file path=xl/sharedStrings.xml><?xml version="1.0" encoding="utf-8"?>
<sst xmlns="http://schemas.openxmlformats.org/spreadsheetml/2006/main" count="146" uniqueCount="111">
  <si>
    <t xml:space="preserve">SERVICIO NACIONAL DE SALUD </t>
  </si>
  <si>
    <t xml:space="preserve">DIRECCION DE FISCALIZACION Y CONTROL </t>
  </si>
  <si>
    <t>COMPROMISO DE DEUDAS 2024</t>
  </si>
  <si>
    <t>ESTABLECIMIENTO:_</t>
  </si>
  <si>
    <t>DIRECCION REGIONAL DE SALUD I VALDESIA</t>
  </si>
  <si>
    <t>SRS:____I____</t>
  </si>
  <si>
    <t>MES REPORTADO:__________</t>
  </si>
  <si>
    <t>NO</t>
  </si>
  <si>
    <t xml:space="preserve">NOMBRES PROVEEDOR  </t>
  </si>
  <si>
    <t xml:space="preserve">CONCEPTO DE COMPRA ( BREVE DESCRIPCION ) </t>
  </si>
  <si>
    <t>FUENTE DE FINANCIAMIENTO</t>
  </si>
  <si>
    <t>MONTO AÑOS ANTERIORES</t>
  </si>
  <si>
    <t>MONTO AÑO 2021</t>
  </si>
  <si>
    <t>MONTO AÑO 2022</t>
  </si>
  <si>
    <t>MONTO 2023</t>
  </si>
  <si>
    <t>MONTO AÑO  2024</t>
  </si>
  <si>
    <t>MONTO ENERO 2025</t>
  </si>
  <si>
    <t>MONTO FEBRERO 2025</t>
  </si>
  <si>
    <t>MONTO MARZO 2025</t>
  </si>
  <si>
    <t>TOTAL DEUDA</t>
  </si>
  <si>
    <t>ALMACENES PENN</t>
  </si>
  <si>
    <t>COMPRA ALIMENTOS Y ARTICULOS VARIOS</t>
  </si>
  <si>
    <t>VS</t>
  </si>
  <si>
    <t>DELY ALMUERZOS</t>
  </si>
  <si>
    <t>COMPRA DE BUFFET</t>
  </si>
  <si>
    <t xml:space="preserve">DISTRIBUIDORA SAN MIGUEL </t>
  </si>
  <si>
    <t xml:space="preserve">MAT. DE OFICINA </t>
  </si>
  <si>
    <t>EDUARDO MUSIC</t>
  </si>
  <si>
    <t xml:space="preserve">LAMINADO VEHICULO </t>
  </si>
  <si>
    <t>ENCAS TODO REPUESTO</t>
  </si>
  <si>
    <t>RESPUESTO DE VEHICULOS</t>
  </si>
  <si>
    <t>FRADENT SRL</t>
  </si>
  <si>
    <t>MATERIAL ODONTOLOGICO</t>
  </si>
  <si>
    <t xml:space="preserve">FUMICONTROL </t>
  </si>
  <si>
    <t>FUMIGACION .</t>
  </si>
  <si>
    <t xml:space="preserve">FERRETERIA LA VIA </t>
  </si>
  <si>
    <t xml:space="preserve">MATERIAL FERRETERO </t>
  </si>
  <si>
    <t xml:space="preserve">IES BLEAR </t>
  </si>
  <si>
    <t xml:space="preserve">INSUMOS MEDICOS </t>
  </si>
  <si>
    <t>KYANRED</t>
  </si>
  <si>
    <t xml:space="preserve">UTILES MEDICOS MENORES QUIRRGICOS </t>
  </si>
  <si>
    <t>LESSEPS DIVANI DE LEON(BUEN GUSTO)</t>
  </si>
  <si>
    <t>REFRIGERIOS Y ALMUERZO</t>
  </si>
  <si>
    <t>MARINO GONZALEZ S.A.</t>
  </si>
  <si>
    <t xml:space="preserve">MATERIALES FERRETEROS </t>
  </si>
  <si>
    <t xml:space="preserve">PLAZA VALERIO </t>
  </si>
  <si>
    <t>NEVERA EJECUTIVA Y MICRO ONDAS</t>
  </si>
  <si>
    <t xml:space="preserve">RAMON ALMONTE </t>
  </si>
  <si>
    <t>REP. DE VEHICULOS</t>
  </si>
  <si>
    <t>RAMANI</t>
  </si>
  <si>
    <t xml:space="preserve">COMPRA DE PINTURAS </t>
  </si>
  <si>
    <t xml:space="preserve">REFRI ESTUFA VIRGILIO </t>
  </si>
  <si>
    <t xml:space="preserve">REP. MANT. Y COMPRA AIRES AC. </t>
  </si>
  <si>
    <t xml:space="preserve">REPARACIONES CANDELARIO </t>
  </si>
  <si>
    <t>REPARACIONES UNIDADES ODONTOLOGICAS</t>
  </si>
  <si>
    <t>RAFREY SRL</t>
  </si>
  <si>
    <t xml:space="preserve">MATERIALES   </t>
  </si>
  <si>
    <t>RAGILSA, SRL</t>
  </si>
  <si>
    <t xml:space="preserve">LAVADO Y CRISTALIZADO DE PISOS </t>
  </si>
  <si>
    <t xml:space="preserve">SM LIBRERÍA Y PAPELERIA SRL </t>
  </si>
  <si>
    <t>ENCUADERNACION E IMP.</t>
  </si>
  <si>
    <t xml:space="preserve">TALLER INDUSTRIAL CARABINA </t>
  </si>
  <si>
    <t>SERV. REP.</t>
  </si>
  <si>
    <t>TRANSPORTE EMPRESARIAL</t>
  </si>
  <si>
    <t>SERV. TRANSPORTE</t>
  </si>
  <si>
    <t>BLESSING</t>
  </si>
  <si>
    <t>COMPRA DE BROCHURES, SOMBRILLAS, BOTONES Y BANDERA</t>
  </si>
  <si>
    <t>SOLO MATERIALES</t>
  </si>
  <si>
    <t>COMPRA ARTICULOS FERRETEROS</t>
  </si>
  <si>
    <t>FERRETERIA CASA PINALES</t>
  </si>
  <si>
    <t>PINTURAS Y MAT. FERRETERO</t>
  </si>
  <si>
    <t>FR</t>
  </si>
  <si>
    <t>INCOMAX COMERCIO E INVERSIONES SRL</t>
  </si>
  <si>
    <t>COMBUSTIBLE</t>
  </si>
  <si>
    <t>TROPIGAS DOMINICA</t>
  </si>
  <si>
    <t>COMPRA DE GAS</t>
  </si>
  <si>
    <t>FLOR DE MAYO</t>
  </si>
  <si>
    <t>COMPRA REFRIGERIO</t>
  </si>
  <si>
    <t>YAISA GOURMET</t>
  </si>
  <si>
    <t>SOLGRAF</t>
  </si>
  <si>
    <t>MANTENIMIENTO</t>
  </si>
  <si>
    <t>THE GEGO SUPPLIER EIRL</t>
  </si>
  <si>
    <t>ALMUERZO Y REFRIGERIO</t>
  </si>
  <si>
    <t>ALTICE DOMINICANA S A</t>
  </si>
  <si>
    <t>SERVICIO TELEFONO E INTERNET</t>
  </si>
  <si>
    <t>AUTO REPUESTO YSRAEL</t>
  </si>
  <si>
    <t>REPUESTOS VEHICULOS</t>
  </si>
  <si>
    <t>OFFITEK SRL</t>
  </si>
  <si>
    <t>MATERIALES DE OFICINA</t>
  </si>
  <si>
    <t>BIO-NOVA SRL</t>
  </si>
  <si>
    <t>REACTIVOS MEDICOS</t>
  </si>
  <si>
    <t>REFRIREPUESTOS CARMONA</t>
  </si>
  <si>
    <t>REPUESTOS A/C</t>
  </si>
  <si>
    <t>TONER DEPOT MULTISERVICIOS EORG SRL</t>
  </si>
  <si>
    <t>COMPRA DE TONER</t>
  </si>
  <si>
    <t>CIRCUIMED SRL</t>
  </si>
  <si>
    <t>EQUIPOS MEDICOS</t>
  </si>
  <si>
    <t>ANTONIO GAS SRL</t>
  </si>
  <si>
    <t xml:space="preserve">TOTAL GENERAL </t>
  </si>
  <si>
    <t>PREPARADO POR:</t>
  </si>
  <si>
    <t xml:space="preserve">REVISADO POR: </t>
  </si>
  <si>
    <t xml:space="preserve">APROBADO POR: </t>
  </si>
  <si>
    <t>LIC. FIOR ROA</t>
  </si>
  <si>
    <t xml:space="preserve">LIC. FELIPE MATEO </t>
  </si>
  <si>
    <t>LIC. JUANA VILLA MARTINEZ</t>
  </si>
  <si>
    <t>DOCTOR MARCELINO E. FULGENCIO</t>
  </si>
  <si>
    <t xml:space="preserve">Enc. Depto. De Contbailidad </t>
  </si>
  <si>
    <t>Administrador</t>
  </si>
  <si>
    <t>Financiera</t>
  </si>
  <si>
    <t>DIRECTOR</t>
  </si>
  <si>
    <t xml:space="preserve"> ´&lt;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</si>
</sst>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/mm/yyyy;@"/>
    <numFmt numFmtId="165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17" fontId="2" fillId="0" borderId="0" xfId="0" applyNumberFormat="1" applyFont="1" applyAlignment="1">
      <alignment wrapText="1"/>
    </xf>
    <xf numFmtId="0" fontId="3" fillId="0" borderId="1" xfId="0" applyFont="1" applyBorder="1" applyAlignment="1">
      <alignment wrapText="1"/>
    </xf>
    <xf numFmtId="0" fontId="2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164" fontId="4" fillId="3" borderId="2" xfId="0" applyNumberFormat="1" applyFont="1" applyFill="1" applyBorder="1" applyAlignment="1">
      <alignment wrapText="1"/>
    </xf>
    <xf numFmtId="165" fontId="3" fillId="3" borderId="2" xfId="1" applyFont="1" applyFill="1" applyBorder="1" applyAlignment="1">
      <alignment horizontal="right" wrapText="1"/>
    </xf>
    <xf numFmtId="165" fontId="3" fillId="3" borderId="2" xfId="1" applyFont="1" applyFill="1" applyBorder="1" applyAlignment="1">
      <alignment horizontal="center" wrapText="1"/>
    </xf>
    <xf numFmtId="165" fontId="2" fillId="3" borderId="2" xfId="1" applyFont="1" applyFill="1" applyBorder="1" applyAlignment="1">
      <alignment horizontal="right" wrapText="1"/>
    </xf>
    <xf numFmtId="164" fontId="4" fillId="3" borderId="2" xfId="0" applyNumberFormat="1" applyFont="1" applyFill="1" applyBorder="1" applyAlignment="1">
      <alignment horizontal="left" wrapText="1"/>
    </xf>
    <xf numFmtId="0" fontId="4" fillId="3" borderId="2" xfId="0" applyFont="1" applyFill="1" applyBorder="1" applyAlignment="1">
      <alignment wrapText="1"/>
    </xf>
    <xf numFmtId="0" fontId="4" fillId="3" borderId="3" xfId="0" applyFont="1" applyFill="1" applyBorder="1" applyAlignment="1">
      <alignment horizontal="left" wrapText="1"/>
    </xf>
    <xf numFmtId="0" fontId="3" fillId="3" borderId="2" xfId="0" applyFont="1" applyFill="1" applyBorder="1" applyAlignment="1">
      <alignment horizontal="right" wrapText="1"/>
    </xf>
    <xf numFmtId="0" fontId="2" fillId="3" borderId="2" xfId="0" applyFont="1" applyFill="1" applyBorder="1" applyAlignment="1">
      <alignment horizontal="right" wrapText="1"/>
    </xf>
    <xf numFmtId="165" fontId="3" fillId="3" borderId="3" xfId="1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  <xf numFmtId="165" fontId="2" fillId="4" borderId="3" xfId="0" applyNumberFormat="1" applyFont="1" applyFill="1" applyBorder="1" applyAlignment="1">
      <alignment wrapText="1"/>
    </xf>
    <xf numFmtId="43" fontId="0" fillId="0" borderId="0" xfId="0" applyNumberFormat="1"/>
    <xf numFmtId="0" fontId="5" fillId="0" borderId="0" xfId="0" applyFont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5" fontId="3" fillId="0" borderId="0" xfId="0" applyNumberFormat="1" applyFont="1" applyAlignment="1">
      <alignment wrapText="1"/>
    </xf>
    <xf numFmtId="43" fontId="3" fillId="0" borderId="0" xfId="0" applyNumberFormat="1" applyFont="1" applyAlignment="1">
      <alignment wrapText="1"/>
    </xf>
    <xf numFmtId="0" fontId="3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Millares 2 2" xfId="1" xr:uid="{87AC036B-E324-48EB-8C27-742BF75C4C6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malena.SRSVALDESIA\Downloads\10.%20OCTUBRE%202025%20DEUDA.xlsx" TargetMode="External"/><Relationship Id="rId1" Type="http://schemas.openxmlformats.org/officeDocument/2006/relationships/externalLinkPath" Target="10.%20OCTUBRE%202025%20DEUD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UDA "/>
      <sheetName val="Hoja4"/>
      <sheetName val="Hoja1"/>
      <sheetName val="PENDIENTE"/>
      <sheetName val="Hoja3"/>
      <sheetName val="Hoja2"/>
      <sheetName val="Hoja5"/>
      <sheetName val="DEU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7B137-0768-4F37-ACAF-39549BB443FE}">
  <dimension ref="A1:O62"/>
  <sheetViews>
    <sheetView tabSelected="1" zoomScale="70" zoomScaleNormal="70" workbookViewId="0">
      <selection activeCell="H4" sqref="H4:I4"/>
    </sheetView>
  </sheetViews>
  <sheetFormatPr baseColWidth="10" defaultRowHeight="15" x14ac:dyDescent="0.25"/>
  <cols>
    <col min="1" max="1" width="9.140625" customWidth="1"/>
    <col min="2" max="2" width="41.7109375" customWidth="1"/>
    <col min="3" max="3" width="31.28515625" customWidth="1"/>
    <col min="4" max="4" width="20" customWidth="1"/>
    <col min="5" max="5" width="19" customWidth="1"/>
    <col min="6" max="6" width="17.42578125" customWidth="1"/>
    <col min="7" max="7" width="17" customWidth="1"/>
    <col min="8" max="8" width="17.28515625" customWidth="1"/>
    <col min="9" max="9" width="16.140625" customWidth="1"/>
    <col min="10" max="10" width="14.42578125" customWidth="1"/>
    <col min="11" max="12" width="17.28515625" customWidth="1"/>
    <col min="13" max="13" width="21" customWidth="1"/>
    <col min="14" max="14" width="15.85546875" customWidth="1"/>
    <col min="15" max="15" width="12.28515625" bestFit="1" customWidth="1"/>
  </cols>
  <sheetData>
    <row r="1" spans="1:13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.75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8.75" x14ac:dyDescent="0.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6.5" customHeight="1" x14ac:dyDescent="0.3">
      <c r="A4" s="3"/>
      <c r="B4" s="3" t="s">
        <v>3</v>
      </c>
      <c r="C4" s="4" t="s">
        <v>4</v>
      </c>
      <c r="D4" s="4"/>
      <c r="E4" s="5"/>
      <c r="F4" s="4" t="s">
        <v>5</v>
      </c>
      <c r="G4" s="4"/>
      <c r="H4" s="4" t="s">
        <v>6</v>
      </c>
      <c r="I4" s="4"/>
      <c r="J4" s="5"/>
      <c r="K4" s="5"/>
      <c r="L4" s="5"/>
      <c r="M4" s="6"/>
    </row>
    <row r="5" spans="1:13" ht="6.75" hidden="1" customHeight="1" x14ac:dyDescent="0.3">
      <c r="A5" s="5"/>
      <c r="B5" s="7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56.25" x14ac:dyDescent="0.3">
      <c r="A6" s="8" t="s">
        <v>7</v>
      </c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  <c r="G6" s="8" t="s">
        <v>13</v>
      </c>
      <c r="H6" s="8" t="s">
        <v>14</v>
      </c>
      <c r="I6" s="8" t="s">
        <v>15</v>
      </c>
      <c r="J6" s="8" t="s">
        <v>16</v>
      </c>
      <c r="K6" s="8" t="s">
        <v>17</v>
      </c>
      <c r="L6" s="8" t="s">
        <v>18</v>
      </c>
      <c r="M6" s="8" t="s">
        <v>19</v>
      </c>
    </row>
    <row r="7" spans="1:13" ht="29.25" customHeight="1" x14ac:dyDescent="0.3">
      <c r="A7" s="9">
        <v>1</v>
      </c>
      <c r="B7" s="10" t="s">
        <v>20</v>
      </c>
      <c r="C7" s="11" t="s">
        <v>21</v>
      </c>
      <c r="D7" s="11" t="s">
        <v>22</v>
      </c>
      <c r="E7" s="12">
        <v>7685</v>
      </c>
      <c r="F7" s="13"/>
      <c r="G7" s="13"/>
      <c r="H7" s="13"/>
      <c r="I7" s="13"/>
      <c r="J7" s="13"/>
      <c r="K7" s="13"/>
      <c r="L7" s="13"/>
      <c r="M7" s="14">
        <f t="shared" ref="M7:M45" si="0">SUM(E7:L7)</f>
        <v>7685</v>
      </c>
    </row>
    <row r="8" spans="1:13" ht="18.75" x14ac:dyDescent="0.3">
      <c r="A8" s="9">
        <f>A7+1</f>
        <v>2</v>
      </c>
      <c r="B8" s="10" t="s">
        <v>23</v>
      </c>
      <c r="C8" s="15" t="s">
        <v>24</v>
      </c>
      <c r="D8" s="11" t="s">
        <v>22</v>
      </c>
      <c r="E8" s="12">
        <v>30980.9</v>
      </c>
      <c r="F8" s="13">
        <f>4779+11564+5003.2+65490</f>
        <v>86836.2</v>
      </c>
      <c r="G8" s="13"/>
      <c r="H8" s="13"/>
      <c r="I8" s="13"/>
      <c r="J8" s="13"/>
      <c r="K8" s="13"/>
      <c r="L8" s="13"/>
      <c r="M8" s="14">
        <f t="shared" si="0"/>
        <v>117817.1</v>
      </c>
    </row>
    <row r="9" spans="1:13" ht="18" customHeight="1" x14ac:dyDescent="0.3">
      <c r="A9" s="9">
        <f t="shared" ref="A9:A38" si="1">A8+1</f>
        <v>3</v>
      </c>
      <c r="B9" s="10" t="s">
        <v>25</v>
      </c>
      <c r="C9" s="11" t="s">
        <v>26</v>
      </c>
      <c r="D9" s="11" t="s">
        <v>22</v>
      </c>
      <c r="E9" s="12">
        <f>82300.46-2370</f>
        <v>79930.460000000006</v>
      </c>
      <c r="F9" s="13"/>
      <c r="G9" s="13"/>
      <c r="H9" s="13"/>
      <c r="I9" s="13"/>
      <c r="J9" s="13"/>
      <c r="K9" s="13"/>
      <c r="L9" s="13"/>
      <c r="M9" s="14">
        <f t="shared" si="0"/>
        <v>79930.460000000006</v>
      </c>
    </row>
    <row r="10" spans="1:13" ht="18.75" x14ac:dyDescent="0.3">
      <c r="A10" s="9">
        <f t="shared" si="1"/>
        <v>4</v>
      </c>
      <c r="B10" s="10" t="s">
        <v>27</v>
      </c>
      <c r="C10" s="11" t="s">
        <v>28</v>
      </c>
      <c r="D10" s="11" t="s">
        <v>22</v>
      </c>
      <c r="E10" s="12">
        <v>6254</v>
      </c>
      <c r="F10" s="13"/>
      <c r="G10" s="13"/>
      <c r="H10" s="13"/>
      <c r="I10" s="13"/>
      <c r="J10" s="13"/>
      <c r="K10" s="13"/>
      <c r="L10" s="13"/>
      <c r="M10" s="14">
        <f t="shared" si="0"/>
        <v>6254</v>
      </c>
    </row>
    <row r="11" spans="1:13" ht="36.75" x14ac:dyDescent="0.3">
      <c r="A11" s="9">
        <f t="shared" si="1"/>
        <v>5</v>
      </c>
      <c r="B11" s="10" t="s">
        <v>29</v>
      </c>
      <c r="C11" s="11" t="s">
        <v>30</v>
      </c>
      <c r="D11" s="11" t="s">
        <v>22</v>
      </c>
      <c r="E11" s="12">
        <v>9140</v>
      </c>
      <c r="F11" s="13"/>
      <c r="G11" s="13"/>
      <c r="H11" s="13"/>
      <c r="I11" s="13"/>
      <c r="J11" s="13"/>
      <c r="K11" s="13"/>
      <c r="L11" s="13"/>
      <c r="M11" s="14">
        <f t="shared" si="0"/>
        <v>9140</v>
      </c>
    </row>
    <row r="12" spans="1:13" ht="36.75" x14ac:dyDescent="0.3">
      <c r="A12" s="9">
        <f t="shared" si="1"/>
        <v>6</v>
      </c>
      <c r="B12" s="10" t="s">
        <v>31</v>
      </c>
      <c r="C12" s="11" t="s">
        <v>32</v>
      </c>
      <c r="D12" s="11" t="s">
        <v>22</v>
      </c>
      <c r="E12" s="12">
        <v>37233.14</v>
      </c>
      <c r="F12" s="13"/>
      <c r="G12" s="13"/>
      <c r="H12" s="13"/>
      <c r="I12" s="13"/>
      <c r="J12" s="13"/>
      <c r="K12" s="13"/>
      <c r="L12" s="13"/>
      <c r="M12" s="14">
        <f t="shared" si="0"/>
        <v>37233.14</v>
      </c>
    </row>
    <row r="13" spans="1:13" ht="18.75" x14ac:dyDescent="0.3">
      <c r="A13" s="9">
        <f t="shared" si="1"/>
        <v>7</v>
      </c>
      <c r="B13" s="10" t="s">
        <v>33</v>
      </c>
      <c r="C13" s="11" t="s">
        <v>34</v>
      </c>
      <c r="D13" s="11" t="s">
        <v>22</v>
      </c>
      <c r="E13" s="12">
        <v>98058</v>
      </c>
      <c r="F13" s="13"/>
      <c r="G13" s="13"/>
      <c r="H13" s="13"/>
      <c r="I13" s="13"/>
      <c r="J13" s="13"/>
      <c r="K13" s="13"/>
      <c r="L13" s="13"/>
      <c r="M13" s="14">
        <f t="shared" si="0"/>
        <v>98058</v>
      </c>
    </row>
    <row r="14" spans="1:13" ht="18.75" x14ac:dyDescent="0.3">
      <c r="A14" s="9">
        <f t="shared" si="1"/>
        <v>8</v>
      </c>
      <c r="B14" s="10" t="s">
        <v>35</v>
      </c>
      <c r="C14" s="16" t="s">
        <v>36</v>
      </c>
      <c r="D14" s="11" t="s">
        <v>22</v>
      </c>
      <c r="E14" s="12">
        <v>527991.72</v>
      </c>
      <c r="F14" s="13"/>
      <c r="G14" s="13"/>
      <c r="H14" s="13"/>
      <c r="I14" s="13"/>
      <c r="J14" s="13"/>
      <c r="K14" s="13"/>
      <c r="L14" s="13"/>
      <c r="M14" s="14">
        <f t="shared" si="0"/>
        <v>527991.72</v>
      </c>
    </row>
    <row r="15" spans="1:13" ht="18.75" x14ac:dyDescent="0.3">
      <c r="A15" s="9">
        <f t="shared" si="1"/>
        <v>9</v>
      </c>
      <c r="B15" s="10" t="s">
        <v>37</v>
      </c>
      <c r="C15" s="16" t="s">
        <v>38</v>
      </c>
      <c r="D15" s="11" t="s">
        <v>22</v>
      </c>
      <c r="E15" s="12">
        <v>109740</v>
      </c>
      <c r="F15" s="13"/>
      <c r="G15" s="13"/>
      <c r="H15" s="13"/>
      <c r="I15" s="13"/>
      <c r="J15" s="13"/>
      <c r="K15" s="13"/>
      <c r="L15" s="13"/>
      <c r="M15" s="14">
        <f t="shared" si="0"/>
        <v>109740</v>
      </c>
    </row>
    <row r="16" spans="1:13" ht="24" customHeight="1" x14ac:dyDescent="0.3">
      <c r="A16" s="9">
        <f t="shared" si="1"/>
        <v>10</v>
      </c>
      <c r="B16" s="10" t="s">
        <v>39</v>
      </c>
      <c r="C16" s="11" t="s">
        <v>40</v>
      </c>
      <c r="D16" s="11" t="s">
        <v>22</v>
      </c>
      <c r="E16" s="12">
        <v>37629</v>
      </c>
      <c r="F16" s="13"/>
      <c r="G16" s="13"/>
      <c r="H16" s="13"/>
      <c r="I16" s="13"/>
      <c r="J16" s="13"/>
      <c r="K16" s="13"/>
      <c r="L16" s="13"/>
      <c r="M16" s="14">
        <f t="shared" si="0"/>
        <v>37629</v>
      </c>
    </row>
    <row r="17" spans="1:13" ht="26.25" customHeight="1" x14ac:dyDescent="0.3">
      <c r="A17" s="9">
        <f t="shared" si="1"/>
        <v>11</v>
      </c>
      <c r="B17" s="10" t="s">
        <v>41</v>
      </c>
      <c r="C17" s="11" t="s">
        <v>42</v>
      </c>
      <c r="D17" s="11" t="s">
        <v>22</v>
      </c>
      <c r="E17" s="12">
        <v>173630.39</v>
      </c>
      <c r="F17" s="13"/>
      <c r="G17" s="13"/>
      <c r="H17" s="13"/>
      <c r="I17" s="13"/>
      <c r="J17" s="13"/>
      <c r="K17" s="13"/>
      <c r="L17" s="13"/>
      <c r="M17" s="14">
        <f t="shared" si="0"/>
        <v>173630.39</v>
      </c>
    </row>
    <row r="18" spans="1:13" ht="36.75" x14ac:dyDescent="0.3">
      <c r="A18" s="9">
        <f t="shared" si="1"/>
        <v>12</v>
      </c>
      <c r="B18" s="10" t="s">
        <v>43</v>
      </c>
      <c r="C18" s="11" t="s">
        <v>44</v>
      </c>
      <c r="D18" s="11" t="s">
        <v>22</v>
      </c>
      <c r="E18" s="12">
        <v>2370</v>
      </c>
      <c r="F18" s="13"/>
      <c r="G18" s="13"/>
      <c r="H18" s="13"/>
      <c r="I18" s="13"/>
      <c r="J18" s="13"/>
      <c r="K18" s="13"/>
      <c r="L18" s="13"/>
      <c r="M18" s="14">
        <f t="shared" si="0"/>
        <v>2370</v>
      </c>
    </row>
    <row r="19" spans="1:13" ht="29.25" customHeight="1" x14ac:dyDescent="0.3">
      <c r="A19" s="9">
        <f t="shared" si="1"/>
        <v>13</v>
      </c>
      <c r="B19" s="10" t="s">
        <v>45</v>
      </c>
      <c r="C19" s="15" t="s">
        <v>46</v>
      </c>
      <c r="D19" s="11" t="s">
        <v>22</v>
      </c>
      <c r="E19" s="12">
        <v>40435</v>
      </c>
      <c r="F19" s="13"/>
      <c r="G19" s="13"/>
      <c r="H19" s="13"/>
      <c r="I19" s="13"/>
      <c r="J19" s="13"/>
      <c r="K19" s="13"/>
      <c r="L19" s="13"/>
      <c r="M19" s="14">
        <f t="shared" si="0"/>
        <v>40435</v>
      </c>
    </row>
    <row r="20" spans="1:13" ht="18.75" x14ac:dyDescent="0.3">
      <c r="A20" s="9">
        <f t="shared" si="1"/>
        <v>14</v>
      </c>
      <c r="B20" s="10" t="s">
        <v>47</v>
      </c>
      <c r="C20" s="11" t="s">
        <v>48</v>
      </c>
      <c r="D20" s="11" t="s">
        <v>22</v>
      </c>
      <c r="E20" s="12"/>
      <c r="F20" s="13"/>
      <c r="G20" s="13"/>
      <c r="H20" s="13"/>
      <c r="I20" s="13"/>
      <c r="J20" s="13"/>
      <c r="K20" s="13"/>
      <c r="L20" s="13"/>
      <c r="M20" s="14">
        <f t="shared" si="0"/>
        <v>0</v>
      </c>
    </row>
    <row r="21" spans="1:13" ht="18.75" x14ac:dyDescent="0.3">
      <c r="A21" s="9">
        <f t="shared" si="1"/>
        <v>15</v>
      </c>
      <c r="B21" s="10" t="s">
        <v>49</v>
      </c>
      <c r="C21" s="11" t="s">
        <v>50</v>
      </c>
      <c r="D21" s="11" t="s">
        <v>22</v>
      </c>
      <c r="E21" s="12">
        <v>31520</v>
      </c>
      <c r="F21" s="13"/>
      <c r="G21" s="13"/>
      <c r="H21" s="13"/>
      <c r="I21" s="13"/>
      <c r="J21" s="13"/>
      <c r="K21" s="13"/>
      <c r="L21" s="13"/>
      <c r="M21" s="14">
        <f t="shared" si="0"/>
        <v>31520</v>
      </c>
    </row>
    <row r="22" spans="1:13" ht="43.5" customHeight="1" x14ac:dyDescent="0.3">
      <c r="A22" s="9">
        <f t="shared" si="1"/>
        <v>16</v>
      </c>
      <c r="B22" s="10" t="s">
        <v>51</v>
      </c>
      <c r="C22" s="11" t="s">
        <v>52</v>
      </c>
      <c r="D22" s="11" t="s">
        <v>22</v>
      </c>
      <c r="E22" s="12">
        <v>58865.4</v>
      </c>
      <c r="F22" s="13"/>
      <c r="G22" s="13"/>
      <c r="H22" s="13"/>
      <c r="I22" s="13"/>
      <c r="J22" s="13"/>
      <c r="K22" s="13"/>
      <c r="L22" s="13"/>
      <c r="M22" s="14">
        <f t="shared" si="0"/>
        <v>58865.4</v>
      </c>
    </row>
    <row r="23" spans="1:13" ht="33.75" customHeight="1" x14ac:dyDescent="0.3">
      <c r="A23" s="9">
        <f t="shared" si="1"/>
        <v>17</v>
      </c>
      <c r="B23" s="10" t="s">
        <v>53</v>
      </c>
      <c r="C23" s="11" t="s">
        <v>54</v>
      </c>
      <c r="D23" s="11" t="s">
        <v>22</v>
      </c>
      <c r="E23" s="12">
        <v>12124.5</v>
      </c>
      <c r="F23" s="13"/>
      <c r="G23" s="13"/>
      <c r="H23" s="13"/>
      <c r="I23" s="13"/>
      <c r="J23" s="13"/>
      <c r="K23" s="13"/>
      <c r="L23" s="13"/>
      <c r="M23" s="14">
        <f t="shared" si="0"/>
        <v>12124.5</v>
      </c>
    </row>
    <row r="24" spans="1:13" ht="18.75" x14ac:dyDescent="0.3">
      <c r="A24" s="9">
        <f t="shared" si="1"/>
        <v>18</v>
      </c>
      <c r="B24" s="10" t="s">
        <v>55</v>
      </c>
      <c r="C24" s="11" t="s">
        <v>56</v>
      </c>
      <c r="D24" s="11" t="s">
        <v>22</v>
      </c>
      <c r="E24" s="12">
        <v>5200</v>
      </c>
      <c r="F24" s="13"/>
      <c r="G24" s="13"/>
      <c r="H24" s="13"/>
      <c r="I24" s="13"/>
      <c r="J24" s="13"/>
      <c r="K24" s="13"/>
      <c r="L24" s="13"/>
      <c r="M24" s="14">
        <f t="shared" si="0"/>
        <v>5200</v>
      </c>
    </row>
    <row r="25" spans="1:13" ht="42" customHeight="1" x14ac:dyDescent="0.3">
      <c r="A25" s="9">
        <f t="shared" si="1"/>
        <v>19</v>
      </c>
      <c r="B25" s="10" t="s">
        <v>57</v>
      </c>
      <c r="C25" s="11" t="s">
        <v>58</v>
      </c>
      <c r="D25" s="11" t="s">
        <v>22</v>
      </c>
      <c r="E25" s="12">
        <v>18560</v>
      </c>
      <c r="F25" s="13"/>
      <c r="G25" s="13"/>
      <c r="H25" s="13"/>
      <c r="I25" s="13"/>
      <c r="J25" s="13"/>
      <c r="K25" s="13"/>
      <c r="L25" s="13"/>
      <c r="M25" s="14">
        <f t="shared" si="0"/>
        <v>18560</v>
      </c>
    </row>
    <row r="26" spans="1:13" ht="30" customHeight="1" x14ac:dyDescent="0.3">
      <c r="A26" s="9">
        <f t="shared" si="1"/>
        <v>20</v>
      </c>
      <c r="B26" s="10" t="s">
        <v>59</v>
      </c>
      <c r="C26" s="11" t="s">
        <v>60</v>
      </c>
      <c r="D26" s="11" t="s">
        <v>22</v>
      </c>
      <c r="E26" s="12">
        <v>2360</v>
      </c>
      <c r="F26" s="13"/>
      <c r="G26" s="13"/>
      <c r="H26" s="13"/>
      <c r="I26" s="13"/>
      <c r="J26" s="13"/>
      <c r="K26" s="13"/>
      <c r="L26" s="13"/>
      <c r="M26" s="14">
        <f t="shared" si="0"/>
        <v>2360</v>
      </c>
    </row>
    <row r="27" spans="1:13" ht="47.25" customHeight="1" x14ac:dyDescent="0.3">
      <c r="A27" s="9">
        <f t="shared" si="1"/>
        <v>21</v>
      </c>
      <c r="B27" s="17" t="s">
        <v>61</v>
      </c>
      <c r="C27" s="11" t="s">
        <v>62</v>
      </c>
      <c r="D27" s="11" t="s">
        <v>22</v>
      </c>
      <c r="E27" s="12">
        <v>1770</v>
      </c>
      <c r="F27" s="13"/>
      <c r="G27" s="13"/>
      <c r="H27" s="13"/>
      <c r="I27" s="13"/>
      <c r="J27" s="13"/>
      <c r="K27" s="13"/>
      <c r="L27" s="13"/>
      <c r="M27" s="14">
        <f t="shared" si="0"/>
        <v>1770</v>
      </c>
    </row>
    <row r="28" spans="1:13" ht="18.75" x14ac:dyDescent="0.3">
      <c r="A28" s="9">
        <f t="shared" si="1"/>
        <v>22</v>
      </c>
      <c r="B28" s="10" t="s">
        <v>63</v>
      </c>
      <c r="C28" s="11" t="s">
        <v>64</v>
      </c>
      <c r="D28" s="11" t="s">
        <v>22</v>
      </c>
      <c r="E28" s="12">
        <v>7000</v>
      </c>
      <c r="F28" s="13"/>
      <c r="G28" s="13"/>
      <c r="H28" s="13"/>
      <c r="I28" s="13"/>
      <c r="J28" s="13"/>
      <c r="K28" s="13"/>
      <c r="L28" s="13"/>
      <c r="M28" s="14">
        <f t="shared" si="0"/>
        <v>7000</v>
      </c>
    </row>
    <row r="29" spans="1:13" ht="16.5" customHeight="1" x14ac:dyDescent="0.3">
      <c r="A29" s="9">
        <f t="shared" si="1"/>
        <v>23</v>
      </c>
      <c r="B29" s="11" t="s">
        <v>65</v>
      </c>
      <c r="C29" s="11" t="s">
        <v>66</v>
      </c>
      <c r="D29" s="11" t="s">
        <v>22</v>
      </c>
      <c r="E29" s="12"/>
      <c r="F29" s="13"/>
      <c r="G29" s="13"/>
      <c r="H29" s="13"/>
      <c r="I29" s="13"/>
      <c r="J29" s="13"/>
      <c r="K29" s="13"/>
      <c r="L29" s="13"/>
      <c r="M29" s="14">
        <f t="shared" si="0"/>
        <v>0</v>
      </c>
    </row>
    <row r="30" spans="1:13" ht="16.5" customHeight="1" x14ac:dyDescent="0.3">
      <c r="A30" s="9">
        <f t="shared" si="1"/>
        <v>24</v>
      </c>
      <c r="B30" s="11" t="s">
        <v>67</v>
      </c>
      <c r="C30" s="11" t="s">
        <v>68</v>
      </c>
      <c r="D30" s="11" t="s">
        <v>22</v>
      </c>
      <c r="E30" s="12">
        <v>106999.9</v>
      </c>
      <c r="F30" s="13"/>
      <c r="G30" s="13"/>
      <c r="H30" s="13"/>
      <c r="I30" s="13"/>
      <c r="J30" s="13"/>
      <c r="K30" s="13"/>
      <c r="L30" s="13"/>
      <c r="M30" s="14">
        <f t="shared" si="0"/>
        <v>106999.9</v>
      </c>
    </row>
    <row r="31" spans="1:13" ht="24" customHeight="1" x14ac:dyDescent="0.3">
      <c r="A31" s="9">
        <f t="shared" si="1"/>
        <v>25</v>
      </c>
      <c r="B31" s="11" t="s">
        <v>69</v>
      </c>
      <c r="C31" s="11" t="s">
        <v>70</v>
      </c>
      <c r="D31" s="11" t="s">
        <v>71</v>
      </c>
      <c r="E31" s="12">
        <v>15020.17</v>
      </c>
      <c r="F31" s="13">
        <v>1240</v>
      </c>
      <c r="G31" s="13"/>
      <c r="H31" s="13"/>
      <c r="I31" s="13"/>
      <c r="J31" s="13"/>
      <c r="K31" s="13"/>
      <c r="L31" s="13"/>
      <c r="M31" s="14">
        <f t="shared" si="0"/>
        <v>16260.17</v>
      </c>
    </row>
    <row r="32" spans="1:13" ht="41.25" customHeight="1" x14ac:dyDescent="0.3">
      <c r="A32" s="9">
        <f t="shared" si="1"/>
        <v>26</v>
      </c>
      <c r="B32" s="11" t="s">
        <v>72</v>
      </c>
      <c r="C32" s="11" t="s">
        <v>73</v>
      </c>
      <c r="D32" s="11" t="s">
        <v>71</v>
      </c>
      <c r="E32" s="18"/>
      <c r="F32" s="13">
        <v>38676</v>
      </c>
      <c r="G32" s="13"/>
      <c r="H32" s="13"/>
      <c r="I32" s="13"/>
      <c r="J32" s="13"/>
      <c r="K32" s="13"/>
      <c r="L32" s="13"/>
      <c r="M32" s="14">
        <f t="shared" si="0"/>
        <v>38676</v>
      </c>
    </row>
    <row r="33" spans="1:15" ht="29.25" customHeight="1" x14ac:dyDescent="0.3">
      <c r="A33" s="9">
        <f t="shared" si="1"/>
        <v>27</v>
      </c>
      <c r="B33" s="11" t="s">
        <v>74</v>
      </c>
      <c r="C33" s="11" t="s">
        <v>75</v>
      </c>
      <c r="D33" s="11" t="s">
        <v>71</v>
      </c>
      <c r="E33" s="18"/>
      <c r="F33" s="13"/>
      <c r="G33" s="13"/>
      <c r="H33" s="13"/>
      <c r="I33" s="13"/>
      <c r="J33" s="13"/>
      <c r="K33" s="13"/>
      <c r="L33" s="13"/>
      <c r="M33" s="14">
        <f t="shared" si="0"/>
        <v>0</v>
      </c>
    </row>
    <row r="34" spans="1:15" ht="18.75" x14ac:dyDescent="0.3">
      <c r="A34" s="9">
        <f t="shared" si="1"/>
        <v>28</v>
      </c>
      <c r="B34" s="11" t="s">
        <v>76</v>
      </c>
      <c r="C34" s="11" t="s">
        <v>77</v>
      </c>
      <c r="D34" s="11" t="s">
        <v>71</v>
      </c>
      <c r="E34" s="19"/>
      <c r="F34" s="13">
        <v>40179</v>
      </c>
      <c r="G34" s="13"/>
      <c r="H34" s="13"/>
      <c r="I34" s="13"/>
      <c r="J34" s="13"/>
      <c r="K34" s="13"/>
      <c r="L34" s="13"/>
      <c r="M34" s="14">
        <f t="shared" si="0"/>
        <v>40179</v>
      </c>
    </row>
    <row r="35" spans="1:15" ht="18.75" x14ac:dyDescent="0.3">
      <c r="A35" s="9">
        <f t="shared" si="1"/>
        <v>29</v>
      </c>
      <c r="B35" s="11" t="s">
        <v>78</v>
      </c>
      <c r="C35" s="11" t="s">
        <v>77</v>
      </c>
      <c r="D35" s="11" t="s">
        <v>71</v>
      </c>
      <c r="E35" s="19"/>
      <c r="F35" s="13"/>
      <c r="G35" s="13">
        <f>6726+13452</f>
        <v>20178</v>
      </c>
      <c r="H35" s="13"/>
      <c r="I35" s="13"/>
      <c r="J35" s="13"/>
      <c r="K35" s="13"/>
      <c r="L35" s="13"/>
      <c r="M35" s="14">
        <f t="shared" si="0"/>
        <v>20178</v>
      </c>
    </row>
    <row r="36" spans="1:15" ht="18.75" x14ac:dyDescent="0.3">
      <c r="A36" s="9">
        <f t="shared" si="1"/>
        <v>30</v>
      </c>
      <c r="B36" s="11" t="s">
        <v>79</v>
      </c>
      <c r="C36" s="11" t="s">
        <v>80</v>
      </c>
      <c r="D36" s="11" t="s">
        <v>71</v>
      </c>
      <c r="E36" s="19"/>
      <c r="F36" s="13"/>
      <c r="G36" s="13">
        <v>585982.1</v>
      </c>
      <c r="H36" s="13"/>
      <c r="I36" s="13"/>
      <c r="J36" s="13"/>
      <c r="K36" s="13"/>
      <c r="L36" s="13"/>
      <c r="M36" s="14">
        <f t="shared" si="0"/>
        <v>585982.1</v>
      </c>
    </row>
    <row r="37" spans="1:15" ht="36.75" x14ac:dyDescent="0.3">
      <c r="A37" s="9">
        <f t="shared" si="1"/>
        <v>31</v>
      </c>
      <c r="B37" s="11" t="s">
        <v>81</v>
      </c>
      <c r="C37" s="11" t="s">
        <v>82</v>
      </c>
      <c r="D37" s="11" t="s">
        <v>71</v>
      </c>
      <c r="E37" s="12"/>
      <c r="F37" s="13"/>
      <c r="G37" s="13"/>
      <c r="H37" s="13"/>
      <c r="I37" s="13"/>
      <c r="J37" s="20"/>
      <c r="K37" s="13"/>
      <c r="L37" s="13"/>
      <c r="M37" s="14">
        <f t="shared" si="0"/>
        <v>0</v>
      </c>
    </row>
    <row r="38" spans="1:15" ht="36.75" x14ac:dyDescent="0.3">
      <c r="A38" s="9">
        <f t="shared" si="1"/>
        <v>32</v>
      </c>
      <c r="B38" s="11" t="s">
        <v>83</v>
      </c>
      <c r="C38" s="11" t="s">
        <v>84</v>
      </c>
      <c r="D38" s="11" t="s">
        <v>71</v>
      </c>
      <c r="E38" s="13"/>
      <c r="F38" s="20"/>
      <c r="G38" s="20"/>
      <c r="H38" s="20"/>
      <c r="I38" s="20"/>
      <c r="J38" s="20"/>
      <c r="K38" s="20"/>
      <c r="L38" s="13"/>
      <c r="M38" s="14">
        <f t="shared" si="0"/>
        <v>0</v>
      </c>
    </row>
    <row r="39" spans="1:15" ht="18.75" x14ac:dyDescent="0.3">
      <c r="A39" s="9">
        <v>34</v>
      </c>
      <c r="B39" s="11" t="s">
        <v>85</v>
      </c>
      <c r="C39" s="11" t="s">
        <v>86</v>
      </c>
      <c r="D39" s="11" t="s">
        <v>22</v>
      </c>
      <c r="E39" s="13"/>
      <c r="F39" s="20"/>
      <c r="G39" s="20"/>
      <c r="H39" s="20"/>
      <c r="I39" s="20"/>
      <c r="J39" s="20"/>
      <c r="K39" s="20"/>
      <c r="L39" s="20"/>
      <c r="M39" s="14">
        <f t="shared" si="0"/>
        <v>0</v>
      </c>
    </row>
    <row r="40" spans="1:15" ht="36.75" x14ac:dyDescent="0.3">
      <c r="A40" s="9">
        <v>35</v>
      </c>
      <c r="B40" s="11" t="s">
        <v>87</v>
      </c>
      <c r="C40" s="11" t="s">
        <v>88</v>
      </c>
      <c r="D40" s="11" t="s">
        <v>22</v>
      </c>
      <c r="E40" s="13"/>
      <c r="F40" s="20"/>
      <c r="G40" s="20"/>
      <c r="H40" s="20"/>
      <c r="I40" s="20"/>
      <c r="J40" s="20"/>
      <c r="K40" s="20"/>
      <c r="L40" s="20"/>
      <c r="M40" s="14">
        <f t="shared" si="0"/>
        <v>0</v>
      </c>
    </row>
    <row r="41" spans="1:15" ht="18.75" x14ac:dyDescent="0.3">
      <c r="A41" s="9">
        <v>36</v>
      </c>
      <c r="B41" s="11" t="s">
        <v>89</v>
      </c>
      <c r="C41" s="11" t="s">
        <v>90</v>
      </c>
      <c r="D41" s="11"/>
      <c r="E41" s="13"/>
      <c r="F41" s="20"/>
      <c r="G41" s="20"/>
      <c r="H41" s="20"/>
      <c r="I41" s="20"/>
      <c r="J41" s="20"/>
      <c r="K41" s="20"/>
      <c r="L41" s="20"/>
      <c r="M41" s="14">
        <f t="shared" si="0"/>
        <v>0</v>
      </c>
    </row>
    <row r="42" spans="1:15" ht="18.75" x14ac:dyDescent="0.3">
      <c r="A42" s="9">
        <v>37</v>
      </c>
      <c r="B42" s="11" t="s">
        <v>91</v>
      </c>
      <c r="C42" s="11" t="s">
        <v>92</v>
      </c>
      <c r="D42" s="11"/>
      <c r="E42" s="13"/>
      <c r="F42" s="20"/>
      <c r="G42" s="20"/>
      <c r="H42" s="20"/>
      <c r="I42" s="20"/>
      <c r="J42" s="20"/>
      <c r="K42" s="20"/>
      <c r="L42" s="20"/>
      <c r="M42" s="14">
        <f t="shared" si="0"/>
        <v>0</v>
      </c>
    </row>
    <row r="43" spans="1:15" ht="36.75" x14ac:dyDescent="0.3">
      <c r="A43" s="9">
        <v>38</v>
      </c>
      <c r="B43" s="11" t="s">
        <v>93</v>
      </c>
      <c r="C43" s="11" t="s">
        <v>94</v>
      </c>
      <c r="D43" s="11"/>
      <c r="E43" s="13"/>
      <c r="F43" s="20"/>
      <c r="G43" s="20"/>
      <c r="H43" s="20"/>
      <c r="I43" s="20"/>
      <c r="J43" s="20"/>
      <c r="K43" s="20"/>
      <c r="L43" s="20"/>
      <c r="M43" s="14">
        <f t="shared" si="0"/>
        <v>0</v>
      </c>
    </row>
    <row r="44" spans="1:15" ht="18.75" x14ac:dyDescent="0.3">
      <c r="A44" s="9">
        <v>39</v>
      </c>
      <c r="B44" s="11" t="s">
        <v>95</v>
      </c>
      <c r="C44" s="11" t="s">
        <v>96</v>
      </c>
      <c r="D44" s="11"/>
      <c r="E44" s="13"/>
      <c r="F44" s="20"/>
      <c r="G44" s="20"/>
      <c r="H44" s="20"/>
      <c r="I44" s="20"/>
      <c r="J44" s="20"/>
      <c r="K44" s="20"/>
      <c r="L44" s="20"/>
      <c r="M44" s="14">
        <f t="shared" si="0"/>
        <v>0</v>
      </c>
    </row>
    <row r="45" spans="1:15" ht="18.75" x14ac:dyDescent="0.3">
      <c r="A45" s="9">
        <v>40</v>
      </c>
      <c r="B45" s="11" t="s">
        <v>97</v>
      </c>
      <c r="C45" s="11" t="s">
        <v>75</v>
      </c>
      <c r="D45" s="11" t="s">
        <v>22</v>
      </c>
      <c r="E45" s="13"/>
      <c r="F45" s="20"/>
      <c r="G45" s="20"/>
      <c r="H45" s="20"/>
      <c r="I45" s="20"/>
      <c r="J45" s="20"/>
      <c r="K45" s="20"/>
      <c r="L45" s="20"/>
      <c r="M45" s="14">
        <f t="shared" si="0"/>
        <v>0</v>
      </c>
    </row>
    <row r="46" spans="1:15" ht="14.25" customHeight="1" x14ac:dyDescent="0.3">
      <c r="A46" s="21" t="s">
        <v>98</v>
      </c>
      <c r="B46" s="22"/>
      <c r="C46" s="22"/>
      <c r="D46" s="23"/>
      <c r="E46" s="24">
        <f t="shared" ref="E46:L46" si="2">SUM(E7:E38)</f>
        <v>1420497.5799999996</v>
      </c>
      <c r="F46" s="24">
        <f t="shared" si="2"/>
        <v>166931.20000000001</v>
      </c>
      <c r="G46" s="24">
        <f t="shared" si="2"/>
        <v>606160.1</v>
      </c>
      <c r="H46" s="24">
        <f t="shared" si="2"/>
        <v>0</v>
      </c>
      <c r="I46" s="24">
        <f t="shared" si="2"/>
        <v>0</v>
      </c>
      <c r="J46" s="24">
        <f t="shared" si="2"/>
        <v>0</v>
      </c>
      <c r="K46" s="24">
        <f t="shared" si="2"/>
        <v>0</v>
      </c>
      <c r="L46" s="24">
        <f t="shared" si="2"/>
        <v>0</v>
      </c>
      <c r="M46" s="14">
        <f>SUM(M7:M45)</f>
        <v>2193588.88</v>
      </c>
      <c r="N46" s="25"/>
    </row>
    <row r="47" spans="1:15" ht="30" customHeight="1" x14ac:dyDescent="0.3">
      <c r="A47" s="5"/>
      <c r="B47" s="26" t="s">
        <v>99</v>
      </c>
      <c r="C47" s="3" t="s">
        <v>100</v>
      </c>
      <c r="D47" s="3"/>
      <c r="E47" s="5"/>
      <c r="F47" s="5"/>
      <c r="G47" s="27" t="s">
        <v>101</v>
      </c>
      <c r="H47" s="27"/>
      <c r="I47" s="27"/>
      <c r="J47" s="3"/>
      <c r="K47" s="3"/>
      <c r="L47" s="3"/>
      <c r="M47" s="28">
        <f>M46-2896435.18</f>
        <v>-702846.30000000028</v>
      </c>
      <c r="N47" s="25"/>
      <c r="O47" s="25"/>
    </row>
    <row r="48" spans="1:15" ht="18" customHeight="1" x14ac:dyDescent="0.3">
      <c r="A48" s="5"/>
      <c r="B48" s="26"/>
      <c r="C48" s="3"/>
      <c r="D48" s="3"/>
      <c r="E48" s="5"/>
      <c r="F48" s="5"/>
      <c r="G48" s="3"/>
      <c r="H48" s="3"/>
      <c r="I48" s="3"/>
      <c r="J48" s="3"/>
      <c r="K48" s="3"/>
      <c r="L48" s="3"/>
      <c r="M48" s="29"/>
    </row>
    <row r="49" spans="1:13" ht="15" customHeight="1" x14ac:dyDescent="0.3">
      <c r="A49" s="5"/>
      <c r="B49" s="30"/>
      <c r="C49" s="30"/>
      <c r="D49" s="31"/>
      <c r="E49" s="32"/>
      <c r="F49" s="32"/>
      <c r="G49" s="32"/>
      <c r="H49" s="32"/>
      <c r="I49" s="30"/>
      <c r="J49" s="30"/>
      <c r="K49" s="30"/>
      <c r="L49" s="32"/>
      <c r="M49" s="32"/>
    </row>
    <row r="50" spans="1:13" ht="15" customHeight="1" x14ac:dyDescent="0.3">
      <c r="A50" s="5"/>
      <c r="M50" s="3"/>
    </row>
    <row r="51" spans="1:13" ht="18.75" x14ac:dyDescent="0.3">
      <c r="A51" s="5"/>
      <c r="M51" s="28"/>
    </row>
    <row r="52" spans="1:13" ht="18.75" customHeight="1" x14ac:dyDescent="0.3">
      <c r="A52" s="5"/>
      <c r="B52" s="31" t="s">
        <v>102</v>
      </c>
      <c r="C52" s="30"/>
      <c r="D52" s="33" t="s">
        <v>103</v>
      </c>
      <c r="E52" s="33"/>
      <c r="F52" s="30"/>
      <c r="G52" s="3"/>
      <c r="H52" s="33" t="s">
        <v>104</v>
      </c>
      <c r="I52" s="33"/>
      <c r="J52" s="30"/>
      <c r="K52" s="30"/>
      <c r="L52" s="31" t="s">
        <v>105</v>
      </c>
      <c r="M52" s="5"/>
    </row>
    <row r="53" spans="1:13" ht="18.75" x14ac:dyDescent="0.3">
      <c r="A53" s="30"/>
      <c r="B53" s="3" t="s">
        <v>106</v>
      </c>
      <c r="C53" s="30"/>
      <c r="D53" s="4" t="s">
        <v>107</v>
      </c>
      <c r="E53" s="4"/>
      <c r="F53" s="30"/>
      <c r="G53" s="5"/>
      <c r="H53" s="34" t="s">
        <v>108</v>
      </c>
      <c r="I53" s="34"/>
      <c r="J53" s="30"/>
      <c r="K53" s="30"/>
      <c r="L53" s="3" t="s">
        <v>109</v>
      </c>
      <c r="M53" s="30"/>
    </row>
    <row r="54" spans="1:13" ht="18.75" x14ac:dyDescent="0.3">
      <c r="A54" s="30"/>
      <c r="B54" s="5"/>
      <c r="C54" s="30"/>
      <c r="D54" s="32"/>
      <c r="E54" s="5"/>
      <c r="F54" s="5"/>
      <c r="G54" s="5"/>
      <c r="H54" s="5"/>
      <c r="I54" s="5"/>
      <c r="J54" s="5"/>
      <c r="K54" s="28"/>
      <c r="L54" s="28"/>
      <c r="M54" s="30"/>
    </row>
    <row r="55" spans="1:13" ht="18.75" x14ac:dyDescent="0.3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</row>
    <row r="56" spans="1:13" ht="18.75" x14ac:dyDescent="0.3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</row>
    <row r="57" spans="1:13" ht="18.75" x14ac:dyDescent="0.3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</row>
    <row r="58" spans="1:13" ht="18.75" x14ac:dyDescent="0.3">
      <c r="A58" s="30"/>
      <c r="B58" s="30"/>
      <c r="C58" s="30"/>
      <c r="D58" s="30"/>
      <c r="E58" s="30"/>
      <c r="F58" s="30"/>
      <c r="G58" s="30" t="s">
        <v>110</v>
      </c>
      <c r="H58" s="30"/>
      <c r="I58" s="30"/>
      <c r="J58" s="30"/>
      <c r="K58" s="30"/>
      <c r="L58" s="30"/>
      <c r="M58" s="30"/>
    </row>
    <row r="59" spans="1:13" ht="18.75" x14ac:dyDescent="0.3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</row>
    <row r="60" spans="1:13" ht="18.75" x14ac:dyDescent="0.3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</row>
    <row r="61" spans="1:13" ht="18.75" x14ac:dyDescent="0.3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</row>
    <row r="62" spans="1:13" ht="18.75" x14ac:dyDescent="0.3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</row>
  </sheetData>
  <mergeCells count="9">
    <mergeCell ref="D53:E53"/>
    <mergeCell ref="H53:I53"/>
    <mergeCell ref="C4:D4"/>
    <mergeCell ref="F4:G4"/>
    <mergeCell ref="H4:I4"/>
    <mergeCell ref="A46:C46"/>
    <mergeCell ref="G47:I47"/>
    <mergeCell ref="D52:E52"/>
    <mergeCell ref="H52:I52"/>
  </mergeCells>
  <pageMargins left="0.25" right="0.25" top="0.75" bottom="0.75" header="0.3" footer="0.3"/>
  <pageSetup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2025-11-12T19:37:43Z</dcterms:created>
  <dcterms:modified xsi:type="dcterms:W3CDTF">2025-11-12T19:37:53Z</dcterms:modified>
</cp:coreProperties>
</file>