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Re_ Solicitud (1)\"/>
    </mc:Choice>
  </mc:AlternateContent>
  <xr:revisionPtr revIDLastSave="0" documentId="8_{A35FBD04-F95D-4E52-9F59-531A3CC49DEB}" xr6:coauthVersionLast="47" xr6:coauthVersionMax="47" xr10:uidLastSave="{00000000-0000-0000-0000-000000000000}"/>
  <bookViews>
    <workbookView xWindow="-120" yWindow="-120" windowWidth="21840" windowHeight="13140" xr2:uid="{63594058-B1D7-4E9C-9C4A-3794914161D1}"/>
  </bookViews>
  <sheets>
    <sheet name="DEUDA ANTIGUEDAD DE SALDO" sheetId="1" r:id="rId1"/>
  </sheets>
  <externalReferences>
    <externalReference r:id="rId2"/>
    <externalReference r:id="rId3"/>
  </externalReferences>
  <definedNames>
    <definedName name="ABRIL">#REF!</definedName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'[2]Criterios - No tocar'!$B$1:$K$1</definedName>
    <definedName name="Trimestre">'[2]Criterios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G113" i="1"/>
  <c r="L110" i="1"/>
  <c r="K110" i="1"/>
  <c r="J110" i="1"/>
  <c r="I110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110" i="1" s="1"/>
  <c r="G115" i="1" l="1"/>
  <c r="G116" i="1" s="1"/>
</calcChain>
</file>

<file path=xl/sharedStrings.xml><?xml version="1.0" encoding="utf-8"?>
<sst xmlns="http://schemas.openxmlformats.org/spreadsheetml/2006/main" count="326" uniqueCount="173">
  <si>
    <t>Servicio Regional de Salud 5 valdesia</t>
  </si>
  <si>
    <t>SRS: VALDESIA 5</t>
  </si>
  <si>
    <t>Nombre</t>
  </si>
  <si>
    <t>RNC / Cédula</t>
  </si>
  <si>
    <t>Núm. Factura u otro Documento</t>
  </si>
  <si>
    <t xml:space="preserve">Fecha </t>
  </si>
  <si>
    <t>Monto</t>
  </si>
  <si>
    <t>Concepto</t>
  </si>
  <si>
    <t>1 a 30 dias</t>
  </si>
  <si>
    <t xml:space="preserve">31 a 60 dias </t>
  </si>
  <si>
    <t xml:space="preserve">61 a 90 dias </t>
  </si>
  <si>
    <t>91 a 120 dias</t>
  </si>
  <si>
    <t xml:space="preserve">121 dias y mas </t>
  </si>
  <si>
    <t>ENCAS TODO REPUESTOS</t>
  </si>
  <si>
    <t>RESPUESTO DE VEHICULOS</t>
  </si>
  <si>
    <t>FERRETERIA LA VIA</t>
  </si>
  <si>
    <t>COMPRA PINTURA</t>
  </si>
  <si>
    <t>MATERIAL FERRETERO</t>
  </si>
  <si>
    <t>EDUARDO MUSIC</t>
  </si>
  <si>
    <t>LAMINADO DE VEHICULOS</t>
  </si>
  <si>
    <t xml:space="preserve">DISTRIBUIDORA SAN MIGUEL </t>
  </si>
  <si>
    <t>MATERIALES DE OFICINA</t>
  </si>
  <si>
    <t>A010010011500</t>
  </si>
  <si>
    <t xml:space="preserve">LESSEP DIVANI DE LEON(BUEN GUSTO) </t>
  </si>
  <si>
    <t>0200076230</t>
  </si>
  <si>
    <t>REFRIGERIOS Y ALMUERZOS</t>
  </si>
  <si>
    <t>B15</t>
  </si>
  <si>
    <t>A010030031500000025</t>
  </si>
  <si>
    <t>B1500000501</t>
  </si>
  <si>
    <t>IES BLEAR SRL</t>
  </si>
  <si>
    <t>MAMPARA DE TELA</t>
  </si>
  <si>
    <t>LAMPARA CUELLO DE GANSO</t>
  </si>
  <si>
    <t>DELY ALMUERZO</t>
  </si>
  <si>
    <t>002-0011042-7</t>
  </si>
  <si>
    <t>COMPRA DE REFIGERIOS Y ALMUERZO</t>
  </si>
  <si>
    <t>ALMACENES PENN</t>
  </si>
  <si>
    <t>COMPRA INSUMOS DE COCINA</t>
  </si>
  <si>
    <t>KYANRED</t>
  </si>
  <si>
    <t>UTILES MEDICOS MENORES QUIRURGICOS</t>
  </si>
  <si>
    <t>FRADENT SRL</t>
  </si>
  <si>
    <t>MATERIAL MEDICO ODONTOLOGICO</t>
  </si>
  <si>
    <t>FUMICONTROL</t>
  </si>
  <si>
    <t>SERVICIO DE FUMIGACION</t>
  </si>
  <si>
    <t xml:space="preserve">PLAZA VALERIO </t>
  </si>
  <si>
    <t>COMPRA MATERIALES FERRETEROS</t>
  </si>
  <si>
    <t>B1500000226</t>
  </si>
  <si>
    <t xml:space="preserve">REFRI ESTUFA VIRGILIO </t>
  </si>
  <si>
    <t>A0100100115001621</t>
  </si>
  <si>
    <t>REPARACION AIRE ACONDICIONADO</t>
  </si>
  <si>
    <t>A010010011500001631</t>
  </si>
  <si>
    <t>COMPRA NEVERA EJECUTIVA</t>
  </si>
  <si>
    <t>A010010011500001633</t>
  </si>
  <si>
    <t>COMPRA ELECTRODOMESTICOS</t>
  </si>
  <si>
    <t>A010010011500001680</t>
  </si>
  <si>
    <t>A010010011500001681</t>
  </si>
  <si>
    <t>A01001011500001719</t>
  </si>
  <si>
    <t>MATERIALES FERRETEROS</t>
  </si>
  <si>
    <t xml:space="preserve">REPARACIONES CANDELARIO </t>
  </si>
  <si>
    <t>13136470-5</t>
  </si>
  <si>
    <t>6/9/20219</t>
  </si>
  <si>
    <t>REP. Y MANT. EQUIPOS ODONTOLOGICOS</t>
  </si>
  <si>
    <t>RAMANI</t>
  </si>
  <si>
    <t>B1500000140</t>
  </si>
  <si>
    <t>COMPRA PINTURA Y MATERIAL FERRETERO</t>
  </si>
  <si>
    <t>B1500000141</t>
  </si>
  <si>
    <t>RAGILSA SERVICIOS SRL</t>
  </si>
  <si>
    <t>LAVADO Y CRISTALIZADO DE PISOS</t>
  </si>
  <si>
    <t>RAFREY SRL</t>
  </si>
  <si>
    <t>MATERIALES ODONTOLOGICOS</t>
  </si>
  <si>
    <t>SM LIBRERÍA Y PAPELERIA SRL</t>
  </si>
  <si>
    <t>B1500000021</t>
  </si>
  <si>
    <t>ENCUADERNACION E IMPRESIÓN</t>
  </si>
  <si>
    <t>TALLER INDUSTRIAL CARABINA</t>
  </si>
  <si>
    <t>SERVICIOS DE REPARACION</t>
  </si>
  <si>
    <t>TRANSPORTE EMPRESARIAL</t>
  </si>
  <si>
    <t>SERVICIO DE TRANSPORTE</t>
  </si>
  <si>
    <t>SOLO MATERIALES, SRL</t>
  </si>
  <si>
    <t>11502533-9</t>
  </si>
  <si>
    <t>COMPRA BOMBILLOS Y TUBOS</t>
  </si>
  <si>
    <t>COMPRA RUEDA HIERRO, TOLA, DISCO, ETC</t>
  </si>
  <si>
    <t>COMPRA ARTICULOS FERRETEROS</t>
  </si>
  <si>
    <t>INCOMAX COMERCIO E INVERSIONES SRL</t>
  </si>
  <si>
    <t>COMPRA COMBUSTIBLE</t>
  </si>
  <si>
    <t>FERRECASA PINALES</t>
  </si>
  <si>
    <t>002-0068830-7</t>
  </si>
  <si>
    <t>FLOR DE MAYO</t>
  </si>
  <si>
    <t>1-32-22410-8</t>
  </si>
  <si>
    <t>COMPRA REFRIGERIOS</t>
  </si>
  <si>
    <t>SOLGRAF</t>
  </si>
  <si>
    <t>002-0170252-9</t>
  </si>
  <si>
    <t>B150000047</t>
  </si>
  <si>
    <t>MANTENIMIENTO DE EQUIPOS</t>
  </si>
  <si>
    <t>LIRIANO COMERCIAL</t>
  </si>
  <si>
    <t>13041139-5</t>
  </si>
  <si>
    <t>B1500006482</t>
  </si>
  <si>
    <t>COMPRA VITRINAS METAL</t>
  </si>
  <si>
    <t>SNS</t>
  </si>
  <si>
    <t>ROCE DENTAL</t>
  </si>
  <si>
    <t>E45000000047</t>
  </si>
  <si>
    <t>INSUMOS ODONTOLOGICOS</t>
  </si>
  <si>
    <t>SERVIAMED DOMINICANA SRL</t>
  </si>
  <si>
    <t>10157288-4</t>
  </si>
  <si>
    <t>B1500001737</t>
  </si>
  <si>
    <t>COMPRA EQUIPOS MEDICOS</t>
  </si>
  <si>
    <t>B1500001743</t>
  </si>
  <si>
    <t>MDL ALTEKNATIVA TECH, SRL</t>
  </si>
  <si>
    <t>B1500000407</t>
  </si>
  <si>
    <t>COMPRA DE EQUIPOS INFORMATICOS</t>
  </si>
  <si>
    <t>PC OULET STORE, SRL</t>
  </si>
  <si>
    <t>E450000000049</t>
  </si>
  <si>
    <t>COMPRA EQUIPOS INFORMATICA</t>
  </si>
  <si>
    <t>FIRST MEDICAL DEPOT</t>
  </si>
  <si>
    <t>B1500000532</t>
  </si>
  <si>
    <t>COMPRA DE INSTRUMENTAL MEDICO</t>
  </si>
  <si>
    <t>CORPOREAD RD</t>
  </si>
  <si>
    <t>B1500000041</t>
  </si>
  <si>
    <t>COMPRA DE INSTRUEMNTOS MEDICO</t>
  </si>
  <si>
    <t>UNIQUE REPRESENTACIONES SRL</t>
  </si>
  <si>
    <t>B1500005834</t>
  </si>
  <si>
    <t>COMPRA INSTRUMENTAL MEDICO</t>
  </si>
  <si>
    <t>ROMFER OFICCE STORE</t>
  </si>
  <si>
    <t>B1500000547</t>
  </si>
  <si>
    <t>COMPRA DE MOBILIARIOS</t>
  </si>
  <si>
    <t>ACTUALIDADES VD, SRL</t>
  </si>
  <si>
    <t>B1500002483</t>
  </si>
  <si>
    <t>COMPRA MOBILIARIOS DE OFICINA</t>
  </si>
  <si>
    <t>E450000000144</t>
  </si>
  <si>
    <t>COMPRA EQUIPOS DE ODONTOLOGIA</t>
  </si>
  <si>
    <t>B1500000540</t>
  </si>
  <si>
    <t>COMPRA MOBILIARIOS MEDICOS</t>
  </si>
  <si>
    <t>FLOW MOBILIARIO INSTITUCIONAL, SRL</t>
  </si>
  <si>
    <t>E450000000164</t>
  </si>
  <si>
    <t>COMPRA HORNO MICROONDS INDUSTRIAL</t>
  </si>
  <si>
    <t>E450000000050</t>
  </si>
  <si>
    <t>B1500000546</t>
  </si>
  <si>
    <t>COMPRA DE MOBILIARIOS MEDICOS</t>
  </si>
  <si>
    <t xml:space="preserve"> </t>
  </si>
  <si>
    <t>IDEMESA SRL</t>
  </si>
  <si>
    <t>B1500001701</t>
  </si>
  <si>
    <t>RALANSA, EIRL</t>
  </si>
  <si>
    <t>B1500001619</t>
  </si>
  <si>
    <t>COMPRA REACTIVOS DE LABORATORIO</t>
  </si>
  <si>
    <t>BIO-NOVA SRL</t>
  </si>
  <si>
    <t>E450000000613</t>
  </si>
  <si>
    <t>GRUPO XERONMEDIC, SRL</t>
  </si>
  <si>
    <t>B1500000355</t>
  </si>
  <si>
    <t>COMPRA DE INSUMOS MEDICOS</t>
  </si>
  <si>
    <t>B1500001620</t>
  </si>
  <si>
    <t>TROPIGAS DOMINICANA SRL</t>
  </si>
  <si>
    <t>E450000100858</t>
  </si>
  <si>
    <t>COMPRA DE GAS</t>
  </si>
  <si>
    <t>ALTICE DOMINICANA SA</t>
  </si>
  <si>
    <t>E320029914169</t>
  </si>
  <si>
    <t>SERVICIO DE INTERNET ALMACEN MEDICAMENTOS</t>
  </si>
  <si>
    <t>E320029914170</t>
  </si>
  <si>
    <t>SERVICIO DE INTERNT CDX MADRE VIEJA NORTE</t>
  </si>
  <si>
    <t>TOTAL DEUDA</t>
  </si>
  <si>
    <t>DEUDA SNS</t>
  </si>
  <si>
    <t>DEUDA ANTIGUA</t>
  </si>
  <si>
    <t>DEUDA DEL MES ORS</t>
  </si>
  <si>
    <t xml:space="preserve">PREPARADO POR: </t>
  </si>
  <si>
    <t>REVISADO POR</t>
  </si>
  <si>
    <t xml:space="preserve">APORBADO POR: </t>
  </si>
  <si>
    <t xml:space="preserve">AUTORIZADO POR: </t>
  </si>
  <si>
    <t>LIC. LUIS F. MATEO</t>
  </si>
  <si>
    <t>LIC. JUANA VILLA MARTINEZ</t>
  </si>
  <si>
    <t>LIC. FELIPE MATEO ALCANTARA</t>
  </si>
  <si>
    <t xml:space="preserve">DR. MARCELINO E. FULGENCIO                     </t>
  </si>
  <si>
    <t>ENC. DEP. CONTABILIDAD SRSV5</t>
  </si>
  <si>
    <t>GERENTE  FINANCIERA, SRS-5</t>
  </si>
  <si>
    <t xml:space="preserve"> ADMINISTRADOR, SRS5</t>
  </si>
  <si>
    <t>DIRECTOR REGIONAL, SRSV5</t>
  </si>
  <si>
    <t>Relación de Cuentas por Pagar por  Antigüedad de Saldo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</si>
</sst>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right"/>
    </xf>
    <xf numFmtId="0" fontId="2" fillId="2" borderId="0" xfId="0" applyFont="1" applyFill="1"/>
    <xf numFmtId="4" fontId="0" fillId="0" borderId="0" xfId="0" applyNumberFormat="1"/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0" fontId="2" fillId="2" borderId="0" xfId="0" applyFont="1" applyFill="1" applyAlignment="1">
      <alignment horizontal="center"/>
    </xf>
    <xf numFmtId="43" fontId="0" fillId="0" borderId="0" xfId="1" applyFont="1"/>
    <xf numFmtId="43" fontId="2" fillId="0" borderId="0" xfId="1" applyFont="1"/>
  </cellXfs>
  <cellStyles count="2">
    <cellStyle name="Millares" xfId="1" builtinId="3"/>
    <cellStyle name="Normal" xfId="0" builtinId="0"/>
  </cellStyles>
  <dxfs count="19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d/m/yyyy"/>
    </dxf>
    <dxf>
      <numFmt numFmtId="19" formatCode="d/m/yyyy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1</xdr:row>
      <xdr:rowOff>104776</xdr:rowOff>
    </xdr:from>
    <xdr:to>
      <xdr:col>11</xdr:col>
      <xdr:colOff>923925</xdr:colOff>
      <xdr:row>4</xdr:row>
      <xdr:rowOff>180975</xdr:rowOff>
    </xdr:to>
    <xdr:pic>
      <xdr:nvPicPr>
        <xdr:cNvPr id="2" name="Imagen 1" descr="Interfaz de usuario gráfica, Texto, Aplicación, Chat o mensaje de texto">
          <a:extLst>
            <a:ext uri="{FF2B5EF4-FFF2-40B4-BE49-F238E27FC236}">
              <a16:creationId xmlns:a16="http://schemas.microsoft.com/office/drawing/2014/main" id="{1AA25422-2F5A-4770-B695-B7ECD1130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5275" y="295276"/>
          <a:ext cx="2600325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66676</xdr:rowOff>
    </xdr:from>
    <xdr:to>
      <xdr:col>2</xdr:col>
      <xdr:colOff>1704975</xdr:colOff>
      <xdr:row>4</xdr:row>
      <xdr:rowOff>104775</xdr:rowOff>
    </xdr:to>
    <xdr:pic>
      <xdr:nvPicPr>
        <xdr:cNvPr id="3" name="4 Imagen" descr="http://sns.gob.do/wp-content/uploads/2017/11/logosnswhite.png">
          <a:extLst>
            <a:ext uri="{FF2B5EF4-FFF2-40B4-BE49-F238E27FC236}">
              <a16:creationId xmlns:a16="http://schemas.microsoft.com/office/drawing/2014/main" id="{C00277CE-3464-4A55-A5DF-116C4CDF9911}"/>
            </a:ext>
          </a:extLst>
        </xdr:cNvPr>
        <xdr:cNvPicPr/>
      </xdr:nvPicPr>
      <xdr:blipFill>
        <a:blip xmlns:r="http://schemas.openxmlformats.org/officeDocument/2006/relationships" r:embed="rId2"/>
        <a:srcRect r="60467"/>
        <a:stretch>
          <a:fillRect/>
        </a:stretch>
      </xdr:blipFill>
      <xdr:spPr bwMode="auto">
        <a:xfrm>
          <a:off x="1828800" y="257176"/>
          <a:ext cx="140017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lena.SRSVALDESIA\Downloads\Re_%20Solicitud%20(1)\3.%20MARZO%202026%20DEUDA.xlsx" TargetMode="External"/><Relationship Id="rId1" Type="http://schemas.openxmlformats.org/officeDocument/2006/relationships/externalLinkPath" Target="3.%20MARZO%202026%20DEU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"/>
      <sheetName val="DEUDA ANTIGUEDAD DE SALDO"/>
      <sheetName val="DEUDA X PERIODO"/>
      <sheetName val="DEUDA X SUPLIDOR"/>
      <sheetName val="Hoja6"/>
      <sheetName val="Hoja4"/>
      <sheetName val="Hoja1"/>
      <sheetName val="PENDIENTE"/>
      <sheetName val="Hoja3"/>
      <sheetName val="Hoja2"/>
      <sheetName val="Hoja5"/>
      <sheetName val="DEU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27090-B9E6-4CBF-BA0B-2CF16AB8259B}" name="Tabla13" displayName="Tabla13" ref="C8:M110" totalsRowCount="1" headerRowDxfId="18">
  <autoFilter ref="C8:M109" xr:uid="{E198AA81-C63D-43DF-9036-64EED21A7086}"/>
  <tableColumns count="11">
    <tableColumn id="1" xr3:uid="{3CB7C7C2-0B5D-4E49-91CE-AE9850D0A9AB}" name="Nombre"/>
    <tableColumn id="2" xr3:uid="{AF36310E-6DC7-4D4B-AC82-81E205F4C779}" name="RNC / Cédula" dataDxfId="16" totalsRowDxfId="17"/>
    <tableColumn id="3" xr3:uid="{78534A99-EFA2-401B-A6AC-81522B6648FD}" name="Núm. Factura u otro Documento" dataDxfId="14" totalsRowDxfId="15"/>
    <tableColumn id="4" xr3:uid="{C17E11FC-B921-4D1C-8EF3-A0E66BE147CF}" name="Fecha " dataDxfId="12" totalsRowDxfId="13"/>
    <tableColumn id="5" xr3:uid="{5A7AE6B0-06E4-4660-A0E2-36C35C893E28}" name="Monto" dataDxfId="10" totalsRowDxfId="11"/>
    <tableColumn id="12" xr3:uid="{241E28F9-E670-4FBB-B930-46B47D84225A}" name="Concepto" dataDxfId="8" totalsRowDxfId="9"/>
    <tableColumn id="6" xr3:uid="{4353DEE3-9021-42D4-A917-968AA86DFB66}" name="1 a 30 dias" totalsRowFunction="sum" dataDxfId="6" totalsRowDxfId="7"/>
    <tableColumn id="7" xr3:uid="{7C47D0AF-DD9D-4E40-9BF2-58C586B1667F}" name="31 a 60 dias " totalsRowFunction="sum" dataDxfId="4" totalsRowDxfId="5"/>
    <tableColumn id="8" xr3:uid="{57B15512-3ECD-424C-B1BF-8D8ADD1411EE}" name="61 a 90 dias " totalsRowFunction="sum" totalsRowDxfId="3"/>
    <tableColumn id="9" xr3:uid="{2D8E992E-D4BE-408A-A908-A6CCD21AAD8C}" name="91 a 120 dias" totalsRowFunction="sum" totalsRowDxfId="2"/>
    <tableColumn id="10" xr3:uid="{29961757-3266-460D-93B5-4240421F15D3}" name="121 dias y mas 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7FA7-3D9C-42CB-ADD4-BA9607FCE961}">
  <dimension ref="A4:N123"/>
  <sheetViews>
    <sheetView tabSelected="1" workbookViewId="0">
      <selection activeCell="C6" sqref="C6:K6"/>
    </sheetView>
  </sheetViews>
  <sheetFormatPr baseColWidth="10" defaultRowHeight="15" x14ac:dyDescent="0.25"/>
  <cols>
    <col min="3" max="3" width="41.42578125" customWidth="1"/>
    <col min="4" max="4" width="20.85546875" customWidth="1"/>
    <col min="5" max="5" width="31.28515625" customWidth="1"/>
    <col min="6" max="6" width="16.85546875" customWidth="1"/>
    <col min="7" max="7" width="17.42578125" customWidth="1"/>
    <col min="8" max="8" width="63.85546875" customWidth="1"/>
    <col min="9" max="9" width="14.7109375" customWidth="1"/>
    <col min="10" max="10" width="15.42578125" customWidth="1"/>
    <col min="11" max="11" width="13.42578125" customWidth="1"/>
    <col min="12" max="12" width="14" customWidth="1"/>
    <col min="13" max="13" width="16" customWidth="1"/>
  </cols>
  <sheetData>
    <row r="4" spans="3:14" ht="23.25" x14ac:dyDescent="0.35">
      <c r="D4" s="1" t="s">
        <v>0</v>
      </c>
      <c r="E4" s="1"/>
      <c r="F4" s="1"/>
      <c r="G4" s="1"/>
      <c r="H4" s="2"/>
    </row>
    <row r="6" spans="3:14" ht="18.75" x14ac:dyDescent="0.3">
      <c r="C6" s="3" t="s">
        <v>172</v>
      </c>
      <c r="D6" s="3"/>
      <c r="E6" s="3"/>
      <c r="F6" s="3"/>
      <c r="G6" s="3"/>
      <c r="H6" s="3"/>
      <c r="I6" s="3"/>
      <c r="J6" s="3"/>
      <c r="K6" s="3"/>
      <c r="L6" s="4"/>
      <c r="M6" s="4"/>
      <c r="N6" s="4"/>
    </row>
    <row r="7" spans="3:14" x14ac:dyDescent="0.25">
      <c r="F7" s="5" t="s">
        <v>1</v>
      </c>
    </row>
    <row r="8" spans="3:14" x14ac:dyDescent="0.25"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</row>
    <row r="9" spans="3:14" x14ac:dyDescent="0.25">
      <c r="C9" t="s">
        <v>13</v>
      </c>
      <c r="D9" s="6">
        <v>131256561</v>
      </c>
      <c r="E9" s="6">
        <v>24381</v>
      </c>
      <c r="F9" s="7">
        <v>41356</v>
      </c>
      <c r="G9" s="8">
        <v>9140</v>
      </c>
      <c r="H9" s="9" t="s">
        <v>14</v>
      </c>
      <c r="I9" s="5"/>
      <c r="J9" s="5"/>
      <c r="K9" s="5"/>
      <c r="L9" s="5"/>
      <c r="M9" s="8">
        <f t="shared" ref="M9:M72" si="0">G9</f>
        <v>9140</v>
      </c>
    </row>
    <row r="10" spans="3:14" x14ac:dyDescent="0.25">
      <c r="C10" t="s">
        <v>15</v>
      </c>
      <c r="D10" s="6">
        <v>130925216</v>
      </c>
      <c r="E10" s="6">
        <v>1773</v>
      </c>
      <c r="F10" s="7">
        <v>42233</v>
      </c>
      <c r="G10" s="8">
        <v>10897.3</v>
      </c>
      <c r="H10" s="9" t="s">
        <v>16</v>
      </c>
      <c r="I10" s="5"/>
      <c r="J10" s="5"/>
      <c r="K10" s="5"/>
      <c r="L10" s="5"/>
      <c r="M10" s="8">
        <f t="shared" si="0"/>
        <v>10897.3</v>
      </c>
    </row>
    <row r="11" spans="3:14" x14ac:dyDescent="0.25">
      <c r="C11" t="s">
        <v>15</v>
      </c>
      <c r="D11" s="6">
        <v>130925216</v>
      </c>
      <c r="E11" s="6">
        <v>1974</v>
      </c>
      <c r="F11" s="7">
        <v>42250</v>
      </c>
      <c r="G11" s="8">
        <v>21309.919999999998</v>
      </c>
      <c r="H11" s="9" t="s">
        <v>17</v>
      </c>
      <c r="I11" s="5"/>
      <c r="J11" s="5"/>
      <c r="K11" s="5"/>
      <c r="L11" s="5"/>
      <c r="M11" s="8">
        <f t="shared" si="0"/>
        <v>21309.919999999998</v>
      </c>
    </row>
    <row r="12" spans="3:14" x14ac:dyDescent="0.25">
      <c r="C12" t="s">
        <v>15</v>
      </c>
      <c r="D12" s="6">
        <v>130925216</v>
      </c>
      <c r="E12" s="6">
        <v>2024</v>
      </c>
      <c r="F12" s="7">
        <v>45905</v>
      </c>
      <c r="G12" s="8">
        <v>26485.1</v>
      </c>
      <c r="H12" s="9" t="s">
        <v>17</v>
      </c>
      <c r="I12" s="5"/>
      <c r="J12" s="5"/>
      <c r="K12" s="5"/>
      <c r="L12" s="5"/>
      <c r="M12" s="8">
        <f t="shared" si="0"/>
        <v>26485.1</v>
      </c>
    </row>
    <row r="13" spans="3:14" x14ac:dyDescent="0.25">
      <c r="C13" t="s">
        <v>15</v>
      </c>
      <c r="D13" s="6">
        <v>130925216</v>
      </c>
      <c r="E13" s="6">
        <v>2035</v>
      </c>
      <c r="F13" s="7">
        <v>42254</v>
      </c>
      <c r="G13" s="8">
        <v>10165.700000000001</v>
      </c>
      <c r="H13" s="9" t="s">
        <v>17</v>
      </c>
      <c r="I13" s="5"/>
      <c r="J13" s="5"/>
      <c r="K13" s="5"/>
      <c r="L13" s="5"/>
      <c r="M13" s="8">
        <f t="shared" si="0"/>
        <v>10165.700000000001</v>
      </c>
    </row>
    <row r="14" spans="3:14" x14ac:dyDescent="0.25">
      <c r="C14" t="s">
        <v>15</v>
      </c>
      <c r="D14" s="6">
        <v>130925216</v>
      </c>
      <c r="E14" s="6">
        <v>2095</v>
      </c>
      <c r="F14" s="7">
        <v>42258</v>
      </c>
      <c r="G14" s="8">
        <v>1486.8</v>
      </c>
      <c r="H14" s="9" t="s">
        <v>17</v>
      </c>
      <c r="I14" s="5"/>
      <c r="J14" s="5"/>
      <c r="K14" s="5"/>
      <c r="L14" s="5"/>
      <c r="M14" s="8">
        <f t="shared" si="0"/>
        <v>1486.8</v>
      </c>
    </row>
    <row r="15" spans="3:14" x14ac:dyDescent="0.25">
      <c r="C15" t="s">
        <v>15</v>
      </c>
      <c r="D15" s="6">
        <v>130925216</v>
      </c>
      <c r="E15" s="6">
        <v>2256</v>
      </c>
      <c r="F15" s="7">
        <v>42268</v>
      </c>
      <c r="G15" s="8">
        <v>45406.400000000001</v>
      </c>
      <c r="H15" s="9" t="s">
        <v>17</v>
      </c>
      <c r="I15" s="5"/>
      <c r="J15" s="5"/>
      <c r="K15" s="5"/>
      <c r="L15" s="5"/>
      <c r="M15" s="8">
        <f t="shared" si="0"/>
        <v>45406.400000000001</v>
      </c>
    </row>
    <row r="16" spans="3:14" x14ac:dyDescent="0.25">
      <c r="C16" t="s">
        <v>15</v>
      </c>
      <c r="D16" s="6">
        <v>130925216</v>
      </c>
      <c r="E16" s="6">
        <v>6343</v>
      </c>
      <c r="F16" s="7">
        <v>42550</v>
      </c>
      <c r="G16" s="8">
        <v>82812.399999999994</v>
      </c>
      <c r="H16" s="9" t="s">
        <v>17</v>
      </c>
      <c r="I16" s="5"/>
      <c r="J16" s="5"/>
      <c r="K16" s="5"/>
      <c r="L16" s="5"/>
      <c r="M16" s="8">
        <f t="shared" si="0"/>
        <v>82812.399999999994</v>
      </c>
    </row>
    <row r="17" spans="3:13" x14ac:dyDescent="0.25">
      <c r="C17" t="s">
        <v>15</v>
      </c>
      <c r="D17" s="6">
        <v>130925216</v>
      </c>
      <c r="E17" s="6">
        <v>1200</v>
      </c>
      <c r="F17" s="7">
        <v>42766</v>
      </c>
      <c r="G17" s="8">
        <v>115634.1</v>
      </c>
      <c r="H17" s="9" t="s">
        <v>17</v>
      </c>
      <c r="I17" s="5"/>
      <c r="J17" s="5"/>
      <c r="K17" s="5"/>
      <c r="L17" s="5"/>
      <c r="M17" s="8">
        <f t="shared" si="0"/>
        <v>115634.1</v>
      </c>
    </row>
    <row r="18" spans="3:13" x14ac:dyDescent="0.25">
      <c r="C18" t="s">
        <v>15</v>
      </c>
      <c r="D18" s="6">
        <v>130925216</v>
      </c>
      <c r="E18" s="6">
        <v>2023</v>
      </c>
      <c r="F18" s="7">
        <v>42830</v>
      </c>
      <c r="G18" s="8">
        <v>26610</v>
      </c>
      <c r="H18" s="9" t="s">
        <v>17</v>
      </c>
      <c r="I18" s="5"/>
      <c r="J18" s="5"/>
      <c r="K18" s="5"/>
      <c r="L18" s="5"/>
      <c r="M18" s="8">
        <f t="shared" si="0"/>
        <v>26610</v>
      </c>
    </row>
    <row r="19" spans="3:13" x14ac:dyDescent="0.25">
      <c r="C19" t="s">
        <v>15</v>
      </c>
      <c r="D19" s="6">
        <v>130925216</v>
      </c>
      <c r="E19" s="6">
        <v>2055</v>
      </c>
      <c r="F19" s="7">
        <v>42844</v>
      </c>
      <c r="G19" s="8">
        <v>70280</v>
      </c>
      <c r="H19" s="9" t="s">
        <v>17</v>
      </c>
      <c r="I19" s="5"/>
      <c r="J19" s="5"/>
      <c r="K19" s="5"/>
      <c r="L19" s="5"/>
      <c r="M19" s="8">
        <f t="shared" si="0"/>
        <v>70280</v>
      </c>
    </row>
    <row r="20" spans="3:13" x14ac:dyDescent="0.25">
      <c r="C20" t="s">
        <v>15</v>
      </c>
      <c r="D20" s="6">
        <v>130925216</v>
      </c>
      <c r="E20" s="6">
        <v>2244</v>
      </c>
      <c r="F20" s="7">
        <v>42949</v>
      </c>
      <c r="G20" s="8">
        <v>6935</v>
      </c>
      <c r="H20" s="9" t="s">
        <v>17</v>
      </c>
      <c r="I20" s="5"/>
      <c r="J20" s="5"/>
      <c r="K20" s="5"/>
      <c r="L20" s="5"/>
      <c r="M20" s="8">
        <f t="shared" si="0"/>
        <v>6935</v>
      </c>
    </row>
    <row r="21" spans="3:13" x14ac:dyDescent="0.25">
      <c r="C21" t="s">
        <v>15</v>
      </c>
      <c r="D21" s="6">
        <v>130925216</v>
      </c>
      <c r="E21" s="6">
        <v>4634</v>
      </c>
      <c r="F21" s="7">
        <v>43529</v>
      </c>
      <c r="G21" s="8">
        <v>4240</v>
      </c>
      <c r="H21" s="9" t="s">
        <v>17</v>
      </c>
      <c r="I21" s="5"/>
      <c r="J21" s="5"/>
      <c r="K21" s="5"/>
      <c r="L21" s="5"/>
      <c r="M21" s="8">
        <f t="shared" si="0"/>
        <v>4240</v>
      </c>
    </row>
    <row r="22" spans="3:13" x14ac:dyDescent="0.25">
      <c r="C22" t="s">
        <v>15</v>
      </c>
      <c r="D22" s="6">
        <v>130925216</v>
      </c>
      <c r="E22" s="6">
        <v>4609</v>
      </c>
      <c r="F22" s="7">
        <v>43522</v>
      </c>
      <c r="G22" s="8">
        <v>49785</v>
      </c>
      <c r="H22" s="9" t="s">
        <v>17</v>
      </c>
      <c r="I22" s="5"/>
      <c r="J22" s="5"/>
      <c r="K22" s="5"/>
      <c r="L22" s="5"/>
      <c r="M22" s="8">
        <f t="shared" si="0"/>
        <v>49785</v>
      </c>
    </row>
    <row r="23" spans="3:13" x14ac:dyDescent="0.25">
      <c r="C23" t="s">
        <v>15</v>
      </c>
      <c r="D23" s="6">
        <v>130925216</v>
      </c>
      <c r="E23" s="10">
        <v>5694</v>
      </c>
      <c r="F23" s="7">
        <v>43725</v>
      </c>
      <c r="G23" s="8">
        <v>33339</v>
      </c>
      <c r="H23" s="9" t="s">
        <v>17</v>
      </c>
      <c r="I23" s="5"/>
      <c r="J23" s="5"/>
      <c r="K23" s="5"/>
      <c r="L23" s="5"/>
      <c r="M23" s="8">
        <f t="shared" si="0"/>
        <v>33339</v>
      </c>
    </row>
    <row r="24" spans="3:13" x14ac:dyDescent="0.25">
      <c r="C24" t="s">
        <v>15</v>
      </c>
      <c r="D24" s="6">
        <v>130925216</v>
      </c>
      <c r="E24" s="6">
        <v>6163</v>
      </c>
      <c r="F24" s="7">
        <v>43728</v>
      </c>
      <c r="G24" s="8">
        <v>10105</v>
      </c>
      <c r="H24" s="9" t="s">
        <v>17</v>
      </c>
      <c r="I24" s="5"/>
      <c r="J24" s="5"/>
      <c r="K24" s="5"/>
      <c r="L24" s="5"/>
      <c r="M24" s="8">
        <f t="shared" si="0"/>
        <v>10105</v>
      </c>
    </row>
    <row r="25" spans="3:13" x14ac:dyDescent="0.25">
      <c r="C25" t="s">
        <v>15</v>
      </c>
      <c r="D25" s="6">
        <v>130925216</v>
      </c>
      <c r="E25" s="6">
        <v>6089</v>
      </c>
      <c r="F25" s="7">
        <v>43998</v>
      </c>
      <c r="G25" s="8">
        <v>12500</v>
      </c>
      <c r="H25" s="9" t="s">
        <v>17</v>
      </c>
      <c r="I25" s="5"/>
      <c r="J25" s="5"/>
      <c r="K25" s="5"/>
      <c r="L25" s="5"/>
      <c r="M25" s="8">
        <f t="shared" si="0"/>
        <v>12500</v>
      </c>
    </row>
    <row r="26" spans="3:13" x14ac:dyDescent="0.25">
      <c r="C26" t="s">
        <v>18</v>
      </c>
      <c r="D26" s="6">
        <v>130836231</v>
      </c>
      <c r="E26" s="6">
        <v>9779</v>
      </c>
      <c r="F26" s="7">
        <v>42763</v>
      </c>
      <c r="G26" s="8">
        <v>6254</v>
      </c>
      <c r="H26" s="9" t="s">
        <v>19</v>
      </c>
      <c r="I26" s="5"/>
      <c r="J26" s="5"/>
      <c r="K26" s="5"/>
      <c r="L26" s="5"/>
      <c r="M26" s="8">
        <f t="shared" si="0"/>
        <v>6254</v>
      </c>
    </row>
    <row r="27" spans="3:13" x14ac:dyDescent="0.25">
      <c r="C27" t="s">
        <v>20</v>
      </c>
      <c r="D27" s="6">
        <v>101541032</v>
      </c>
      <c r="E27" s="6">
        <v>5672</v>
      </c>
      <c r="F27" s="7">
        <v>42912</v>
      </c>
      <c r="G27" s="8">
        <v>12390</v>
      </c>
      <c r="H27" s="9" t="s">
        <v>21</v>
      </c>
      <c r="I27" s="5"/>
      <c r="J27" s="5"/>
      <c r="K27" s="5"/>
      <c r="L27" s="5"/>
      <c r="M27" s="8">
        <f t="shared" si="0"/>
        <v>12390</v>
      </c>
    </row>
    <row r="28" spans="3:13" x14ac:dyDescent="0.25">
      <c r="C28" t="s">
        <v>20</v>
      </c>
      <c r="D28" s="6">
        <v>101541032</v>
      </c>
      <c r="E28" s="6" t="s">
        <v>22</v>
      </c>
      <c r="F28" s="7">
        <v>42922</v>
      </c>
      <c r="G28" s="8">
        <v>40179</v>
      </c>
      <c r="H28" s="9" t="s">
        <v>21</v>
      </c>
      <c r="I28" s="5"/>
      <c r="J28" s="5"/>
      <c r="K28" s="5"/>
      <c r="L28" s="5"/>
      <c r="M28" s="8">
        <f t="shared" si="0"/>
        <v>40179</v>
      </c>
    </row>
    <row r="29" spans="3:13" x14ac:dyDescent="0.25">
      <c r="C29" t="s">
        <v>20</v>
      </c>
      <c r="D29" s="6">
        <v>101541032</v>
      </c>
      <c r="E29" s="6" t="s">
        <v>22</v>
      </c>
      <c r="F29" s="7">
        <v>42789</v>
      </c>
      <c r="G29" s="8">
        <v>23312.26</v>
      </c>
      <c r="H29" s="9" t="s">
        <v>21</v>
      </c>
      <c r="I29" s="5"/>
      <c r="J29" s="5"/>
      <c r="K29" s="5"/>
      <c r="L29" s="5"/>
      <c r="M29" s="8">
        <f t="shared" si="0"/>
        <v>23312.26</v>
      </c>
    </row>
    <row r="30" spans="3:13" x14ac:dyDescent="0.25">
      <c r="C30" t="s">
        <v>20</v>
      </c>
      <c r="D30" s="6">
        <v>101541032</v>
      </c>
      <c r="E30" s="6" t="s">
        <v>22</v>
      </c>
      <c r="F30" s="7">
        <v>42789</v>
      </c>
      <c r="G30" s="8">
        <v>6419.2</v>
      </c>
      <c r="H30" s="9" t="s">
        <v>21</v>
      </c>
      <c r="I30" s="5"/>
      <c r="J30" s="5"/>
      <c r="K30" s="5"/>
      <c r="L30" s="5"/>
      <c r="M30" s="8">
        <f t="shared" si="0"/>
        <v>6419.2</v>
      </c>
    </row>
    <row r="31" spans="3:13" x14ac:dyDescent="0.25">
      <c r="C31" t="s">
        <v>23</v>
      </c>
      <c r="D31" s="11" t="s">
        <v>24</v>
      </c>
      <c r="E31" s="6">
        <v>59</v>
      </c>
      <c r="F31" s="7">
        <v>42852</v>
      </c>
      <c r="G31" s="8">
        <v>5144.8</v>
      </c>
      <c r="H31" s="9" t="s">
        <v>25</v>
      </c>
      <c r="I31" s="5"/>
      <c r="J31" s="5"/>
      <c r="K31" s="5"/>
      <c r="L31" s="5"/>
      <c r="M31" s="8">
        <f t="shared" si="0"/>
        <v>5144.8</v>
      </c>
    </row>
    <row r="32" spans="3:13" x14ac:dyDescent="0.25">
      <c r="C32" t="s">
        <v>23</v>
      </c>
      <c r="D32" s="11" t="s">
        <v>24</v>
      </c>
      <c r="E32" s="6" t="s">
        <v>26</v>
      </c>
      <c r="F32" s="7">
        <v>43329</v>
      </c>
      <c r="G32" s="8">
        <v>12119.9</v>
      </c>
      <c r="H32" s="9" t="s">
        <v>25</v>
      </c>
      <c r="I32" s="5"/>
      <c r="J32" s="5"/>
      <c r="K32" s="5"/>
      <c r="L32" s="5"/>
      <c r="M32" s="8">
        <f t="shared" si="0"/>
        <v>12119.9</v>
      </c>
    </row>
    <row r="33" spans="3:13" x14ac:dyDescent="0.25">
      <c r="C33" t="s">
        <v>23</v>
      </c>
      <c r="D33" s="11" t="s">
        <v>24</v>
      </c>
      <c r="E33" s="6">
        <v>23</v>
      </c>
      <c r="F33" s="7">
        <v>43144</v>
      </c>
      <c r="G33" s="8">
        <v>8118.4</v>
      </c>
      <c r="H33" s="9" t="s">
        <v>25</v>
      </c>
      <c r="I33" s="5"/>
      <c r="J33" s="5"/>
      <c r="K33" s="5"/>
      <c r="L33" s="5"/>
      <c r="M33" s="8">
        <f t="shared" si="0"/>
        <v>8118.4</v>
      </c>
    </row>
    <row r="34" spans="3:13" x14ac:dyDescent="0.25">
      <c r="C34" t="s">
        <v>23</v>
      </c>
      <c r="D34" s="11" t="s">
        <v>24</v>
      </c>
      <c r="E34" s="6" t="s">
        <v>26</v>
      </c>
      <c r="F34" s="7">
        <v>43144</v>
      </c>
      <c r="G34" s="8">
        <v>9912</v>
      </c>
      <c r="H34" s="9" t="s">
        <v>25</v>
      </c>
      <c r="I34" s="5"/>
      <c r="J34" s="5"/>
      <c r="K34" s="5"/>
      <c r="L34" s="5"/>
      <c r="M34" s="8">
        <f t="shared" si="0"/>
        <v>9912</v>
      </c>
    </row>
    <row r="35" spans="3:13" x14ac:dyDescent="0.25">
      <c r="C35" t="s">
        <v>23</v>
      </c>
      <c r="D35" s="11" t="s">
        <v>24</v>
      </c>
      <c r="E35" s="6" t="s">
        <v>27</v>
      </c>
      <c r="F35" s="7">
        <v>43144</v>
      </c>
      <c r="G35" s="8">
        <v>20289.39</v>
      </c>
      <c r="H35" s="9" t="s">
        <v>25</v>
      </c>
      <c r="I35" s="5"/>
      <c r="J35" s="5"/>
      <c r="K35" s="5"/>
      <c r="L35" s="5"/>
      <c r="M35" s="8">
        <f t="shared" si="0"/>
        <v>20289.39</v>
      </c>
    </row>
    <row r="36" spans="3:13" x14ac:dyDescent="0.25">
      <c r="C36" t="s">
        <v>23</v>
      </c>
      <c r="D36" s="11" t="s">
        <v>24</v>
      </c>
      <c r="E36" s="6">
        <v>31634</v>
      </c>
      <c r="F36" s="7">
        <v>43270</v>
      </c>
      <c r="G36" s="8">
        <v>13400</v>
      </c>
      <c r="H36" s="9" t="s">
        <v>25</v>
      </c>
      <c r="I36" s="5"/>
      <c r="J36" s="5"/>
      <c r="K36" s="5"/>
      <c r="L36" s="5"/>
      <c r="M36" s="8">
        <f t="shared" si="0"/>
        <v>13400</v>
      </c>
    </row>
    <row r="37" spans="3:13" x14ac:dyDescent="0.25">
      <c r="C37" t="s">
        <v>23</v>
      </c>
      <c r="D37" s="11" t="s">
        <v>24</v>
      </c>
      <c r="E37" s="6">
        <v>143</v>
      </c>
      <c r="F37" s="7">
        <v>43553</v>
      </c>
      <c r="G37" s="8">
        <v>43500</v>
      </c>
      <c r="H37" s="9" t="s">
        <v>25</v>
      </c>
      <c r="M37" s="8">
        <f t="shared" si="0"/>
        <v>43500</v>
      </c>
    </row>
    <row r="38" spans="3:13" x14ac:dyDescent="0.25">
      <c r="C38" t="s">
        <v>23</v>
      </c>
      <c r="D38" s="11" t="s">
        <v>24</v>
      </c>
      <c r="E38" s="6">
        <v>169</v>
      </c>
      <c r="F38" s="7">
        <v>43643</v>
      </c>
      <c r="G38" s="8">
        <v>25374.93</v>
      </c>
      <c r="H38" s="9" t="s">
        <v>25</v>
      </c>
      <c r="I38" s="5"/>
      <c r="J38" s="5"/>
      <c r="K38" s="5"/>
      <c r="L38" s="5"/>
      <c r="M38" s="8">
        <f t="shared" si="0"/>
        <v>25374.93</v>
      </c>
    </row>
    <row r="39" spans="3:13" x14ac:dyDescent="0.25">
      <c r="C39" t="s">
        <v>23</v>
      </c>
      <c r="D39" s="11" t="s">
        <v>24</v>
      </c>
      <c r="E39" s="6">
        <v>498</v>
      </c>
      <c r="F39" s="7">
        <v>44104</v>
      </c>
      <c r="G39" s="8">
        <v>25575</v>
      </c>
      <c r="H39" s="9" t="s">
        <v>25</v>
      </c>
      <c r="I39" s="5"/>
      <c r="J39" s="5"/>
      <c r="K39" s="5"/>
      <c r="L39" s="5"/>
      <c r="M39" s="8">
        <f t="shared" si="0"/>
        <v>25575</v>
      </c>
    </row>
    <row r="40" spans="3:13" x14ac:dyDescent="0.25">
      <c r="C40" t="s">
        <v>23</v>
      </c>
      <c r="D40" s="11" t="s">
        <v>24</v>
      </c>
      <c r="E40" s="6" t="s">
        <v>28</v>
      </c>
      <c r="F40" s="7">
        <v>44117</v>
      </c>
      <c r="G40" s="8">
        <v>8195.9699999999993</v>
      </c>
      <c r="H40" s="9" t="s">
        <v>25</v>
      </c>
      <c r="I40" s="5"/>
      <c r="J40" s="5"/>
      <c r="K40" s="5"/>
      <c r="L40" s="5"/>
      <c r="M40" s="8">
        <f t="shared" si="0"/>
        <v>8195.9699999999993</v>
      </c>
    </row>
    <row r="41" spans="3:13" x14ac:dyDescent="0.25">
      <c r="C41" t="s">
        <v>29</v>
      </c>
      <c r="D41" s="6">
        <v>130416427</v>
      </c>
      <c r="E41" s="6">
        <v>2178</v>
      </c>
      <c r="F41" s="7">
        <v>43453</v>
      </c>
      <c r="G41" s="8">
        <v>70800</v>
      </c>
      <c r="H41" s="9" t="s">
        <v>30</v>
      </c>
      <c r="I41" s="5"/>
      <c r="J41" s="5"/>
      <c r="K41" s="5"/>
      <c r="L41" s="5"/>
      <c r="M41" s="8">
        <f t="shared" si="0"/>
        <v>70800</v>
      </c>
    </row>
    <row r="42" spans="3:13" x14ac:dyDescent="0.25">
      <c r="C42" t="s">
        <v>29</v>
      </c>
      <c r="D42" s="6">
        <v>130416427</v>
      </c>
      <c r="E42" s="6">
        <v>2183</v>
      </c>
      <c r="F42" s="7">
        <v>43490</v>
      </c>
      <c r="G42" s="8">
        <v>38940</v>
      </c>
      <c r="H42" s="9" t="s">
        <v>31</v>
      </c>
      <c r="I42" s="5"/>
      <c r="J42" s="5"/>
      <c r="K42" s="5"/>
      <c r="L42" s="5"/>
      <c r="M42" s="8">
        <f t="shared" si="0"/>
        <v>38940</v>
      </c>
    </row>
    <row r="43" spans="3:13" x14ac:dyDescent="0.25">
      <c r="C43" t="s">
        <v>32</v>
      </c>
      <c r="D43" s="6" t="s">
        <v>33</v>
      </c>
      <c r="E43" s="6">
        <v>352</v>
      </c>
      <c r="F43" s="7">
        <v>43882</v>
      </c>
      <c r="G43" s="8">
        <v>2124</v>
      </c>
      <c r="H43" s="12" t="s">
        <v>34</v>
      </c>
      <c r="M43" s="8">
        <f t="shared" si="0"/>
        <v>2124</v>
      </c>
    </row>
    <row r="44" spans="3:13" x14ac:dyDescent="0.25">
      <c r="C44" t="s">
        <v>32</v>
      </c>
      <c r="D44" s="6" t="s">
        <v>33</v>
      </c>
      <c r="E44" s="6">
        <v>368</v>
      </c>
      <c r="F44" s="7">
        <v>43899</v>
      </c>
      <c r="G44" s="8">
        <v>10502</v>
      </c>
      <c r="H44" s="9" t="s">
        <v>34</v>
      </c>
      <c r="M44" s="8">
        <f t="shared" si="0"/>
        <v>10502</v>
      </c>
    </row>
    <row r="45" spans="3:13" x14ac:dyDescent="0.25">
      <c r="C45" t="s">
        <v>32</v>
      </c>
      <c r="D45" s="6" t="s">
        <v>33</v>
      </c>
      <c r="E45" s="6">
        <v>569</v>
      </c>
      <c r="F45" s="7">
        <v>44372</v>
      </c>
      <c r="G45" s="8">
        <v>4779</v>
      </c>
      <c r="H45" s="9" t="s">
        <v>34</v>
      </c>
      <c r="M45" s="8">
        <f t="shared" si="0"/>
        <v>4779</v>
      </c>
    </row>
    <row r="46" spans="3:13" x14ac:dyDescent="0.25">
      <c r="C46" t="s">
        <v>32</v>
      </c>
      <c r="D46" s="6" t="s">
        <v>33</v>
      </c>
      <c r="E46" s="6">
        <v>596</v>
      </c>
      <c r="F46" s="7">
        <v>44414</v>
      </c>
      <c r="G46" s="8">
        <v>11564</v>
      </c>
      <c r="H46" s="9" t="s">
        <v>34</v>
      </c>
      <c r="M46" s="8">
        <f t="shared" si="0"/>
        <v>11564</v>
      </c>
    </row>
    <row r="47" spans="3:13" x14ac:dyDescent="0.25">
      <c r="C47" t="s">
        <v>32</v>
      </c>
      <c r="D47" s="6" t="s">
        <v>33</v>
      </c>
      <c r="E47" s="6">
        <v>685</v>
      </c>
      <c r="F47" s="7">
        <v>44540</v>
      </c>
      <c r="G47" s="8">
        <v>5003.2</v>
      </c>
      <c r="H47" s="9" t="s">
        <v>34</v>
      </c>
      <c r="M47" s="8">
        <f t="shared" si="0"/>
        <v>5003.2</v>
      </c>
    </row>
    <row r="48" spans="3:13" x14ac:dyDescent="0.25">
      <c r="C48" t="s">
        <v>32</v>
      </c>
      <c r="D48" s="6" t="s">
        <v>33</v>
      </c>
      <c r="E48" s="6">
        <v>688</v>
      </c>
      <c r="F48" s="7">
        <v>44552</v>
      </c>
      <c r="G48" s="8">
        <v>65490</v>
      </c>
      <c r="H48" s="9" t="s">
        <v>34</v>
      </c>
      <c r="M48" s="8">
        <f t="shared" si="0"/>
        <v>65490</v>
      </c>
    </row>
    <row r="49" spans="3:13" x14ac:dyDescent="0.25">
      <c r="C49" t="s">
        <v>32</v>
      </c>
      <c r="D49" s="6" t="s">
        <v>33</v>
      </c>
      <c r="E49" s="6">
        <v>271</v>
      </c>
      <c r="F49" s="7">
        <v>43778</v>
      </c>
      <c r="G49" s="8">
        <v>2832</v>
      </c>
      <c r="H49" s="9" t="s">
        <v>34</v>
      </c>
      <c r="M49" s="8">
        <f t="shared" si="0"/>
        <v>2832</v>
      </c>
    </row>
    <row r="50" spans="3:13" x14ac:dyDescent="0.25">
      <c r="C50" t="s">
        <v>32</v>
      </c>
      <c r="D50" s="6" t="s">
        <v>33</v>
      </c>
      <c r="E50" s="6">
        <v>270</v>
      </c>
      <c r="F50" s="7">
        <v>43778</v>
      </c>
      <c r="G50" s="8">
        <v>6195</v>
      </c>
      <c r="H50" s="9" t="s">
        <v>34</v>
      </c>
      <c r="M50" s="8">
        <f t="shared" si="0"/>
        <v>6195</v>
      </c>
    </row>
    <row r="51" spans="3:13" x14ac:dyDescent="0.25">
      <c r="C51" t="s">
        <v>32</v>
      </c>
      <c r="D51" s="6" t="s">
        <v>33</v>
      </c>
      <c r="E51" s="6">
        <v>285</v>
      </c>
      <c r="F51" s="7">
        <v>43791</v>
      </c>
      <c r="G51" s="8">
        <v>9327.9</v>
      </c>
      <c r="H51" s="9" t="s">
        <v>34</v>
      </c>
      <c r="M51" s="8">
        <f t="shared" si="0"/>
        <v>9327.9</v>
      </c>
    </row>
    <row r="52" spans="3:13" x14ac:dyDescent="0.25">
      <c r="C52" t="s">
        <v>35</v>
      </c>
      <c r="D52" s="6">
        <v>114001771</v>
      </c>
      <c r="E52" s="6">
        <v>19619</v>
      </c>
      <c r="F52" s="7">
        <v>43609</v>
      </c>
      <c r="G52" s="8">
        <v>7685</v>
      </c>
      <c r="H52" s="9" t="s">
        <v>36</v>
      </c>
      <c r="M52" s="8">
        <f t="shared" si="0"/>
        <v>7685</v>
      </c>
    </row>
    <row r="53" spans="3:13" x14ac:dyDescent="0.25">
      <c r="C53" t="s">
        <v>37</v>
      </c>
      <c r="D53" s="6">
        <v>131739164</v>
      </c>
      <c r="E53" s="6">
        <v>67</v>
      </c>
      <c r="F53" s="7">
        <v>43654</v>
      </c>
      <c r="G53" s="8">
        <v>37629</v>
      </c>
      <c r="H53" s="12" t="s">
        <v>38</v>
      </c>
      <c r="M53" s="8">
        <f t="shared" si="0"/>
        <v>37629</v>
      </c>
    </row>
    <row r="54" spans="3:13" x14ac:dyDescent="0.25">
      <c r="C54" t="s">
        <v>39</v>
      </c>
      <c r="D54" s="6">
        <v>130021521</v>
      </c>
      <c r="E54" s="6">
        <v>4011</v>
      </c>
      <c r="F54" s="7">
        <v>43903</v>
      </c>
      <c r="G54" s="8">
        <v>37233.14</v>
      </c>
      <c r="H54" s="12" t="s">
        <v>40</v>
      </c>
      <c r="M54" s="8">
        <f t="shared" si="0"/>
        <v>37233.14</v>
      </c>
    </row>
    <row r="55" spans="3:13" x14ac:dyDescent="0.25">
      <c r="C55" t="s">
        <v>41</v>
      </c>
      <c r="D55" s="6">
        <v>119502537</v>
      </c>
      <c r="E55" s="6">
        <v>21</v>
      </c>
      <c r="F55" s="7">
        <v>43697</v>
      </c>
      <c r="G55" s="8">
        <v>98058</v>
      </c>
      <c r="H55" s="9" t="s">
        <v>42</v>
      </c>
      <c r="M55" s="8">
        <f t="shared" si="0"/>
        <v>98058</v>
      </c>
    </row>
    <row r="56" spans="3:13" x14ac:dyDescent="0.25">
      <c r="C56" t="s">
        <v>43</v>
      </c>
      <c r="D56" s="6">
        <v>130542058</v>
      </c>
      <c r="E56" s="6">
        <v>52058</v>
      </c>
      <c r="F56" s="7">
        <v>44131</v>
      </c>
      <c r="G56" s="8">
        <v>32873</v>
      </c>
      <c r="H56" s="9" t="s">
        <v>44</v>
      </c>
      <c r="M56" s="8">
        <f t="shared" si="0"/>
        <v>32873</v>
      </c>
    </row>
    <row r="57" spans="3:13" x14ac:dyDescent="0.25">
      <c r="C57" t="s">
        <v>43</v>
      </c>
      <c r="D57" s="6">
        <v>130542058</v>
      </c>
      <c r="E57" s="6" t="s">
        <v>45</v>
      </c>
      <c r="F57" s="7">
        <v>44228</v>
      </c>
      <c r="G57" s="8">
        <v>9562</v>
      </c>
      <c r="H57" s="9" t="s">
        <v>44</v>
      </c>
      <c r="M57" s="8">
        <f t="shared" si="0"/>
        <v>9562</v>
      </c>
    </row>
    <row r="58" spans="3:13" x14ac:dyDescent="0.25">
      <c r="C58" t="s">
        <v>46</v>
      </c>
      <c r="D58" s="6">
        <v>114013583</v>
      </c>
      <c r="E58" s="6" t="s">
        <v>47</v>
      </c>
      <c r="F58" s="7">
        <v>42754</v>
      </c>
      <c r="G58" s="8">
        <v>12280</v>
      </c>
      <c r="H58" s="9" t="s">
        <v>48</v>
      </c>
      <c r="M58" s="8">
        <f t="shared" si="0"/>
        <v>12280</v>
      </c>
    </row>
    <row r="59" spans="3:13" x14ac:dyDescent="0.25">
      <c r="C59" t="s">
        <v>46</v>
      </c>
      <c r="D59" s="6">
        <v>114013583</v>
      </c>
      <c r="E59" s="6" t="s">
        <v>49</v>
      </c>
      <c r="F59" s="7">
        <v>42773</v>
      </c>
      <c r="G59" s="8">
        <v>11210</v>
      </c>
      <c r="H59" s="9" t="s">
        <v>50</v>
      </c>
      <c r="M59" s="8">
        <f t="shared" si="0"/>
        <v>11210</v>
      </c>
    </row>
    <row r="60" spans="3:13" x14ac:dyDescent="0.25">
      <c r="C60" t="s">
        <v>46</v>
      </c>
      <c r="D60" s="6">
        <v>114013583</v>
      </c>
      <c r="E60" s="6" t="s">
        <v>51</v>
      </c>
      <c r="F60" s="7">
        <v>42773</v>
      </c>
      <c r="G60" s="8">
        <v>29535.4</v>
      </c>
      <c r="H60" s="9" t="s">
        <v>52</v>
      </c>
      <c r="M60" s="8">
        <f t="shared" si="0"/>
        <v>29535.4</v>
      </c>
    </row>
    <row r="61" spans="3:13" x14ac:dyDescent="0.25">
      <c r="C61" t="s">
        <v>46</v>
      </c>
      <c r="D61" s="6">
        <v>114013583</v>
      </c>
      <c r="E61" s="6" t="s">
        <v>53</v>
      </c>
      <c r="F61" s="7">
        <v>42867</v>
      </c>
      <c r="G61" s="8">
        <v>1770</v>
      </c>
      <c r="H61" s="9" t="s">
        <v>48</v>
      </c>
      <c r="M61" s="8">
        <f t="shared" si="0"/>
        <v>1770</v>
      </c>
    </row>
    <row r="62" spans="3:13" x14ac:dyDescent="0.25">
      <c r="C62" t="s">
        <v>46</v>
      </c>
      <c r="D62" s="6">
        <v>114013583</v>
      </c>
      <c r="E62" s="6" t="s">
        <v>54</v>
      </c>
      <c r="F62" s="7">
        <v>42867</v>
      </c>
      <c r="G62" s="8">
        <v>1770</v>
      </c>
      <c r="H62" s="9" t="s">
        <v>48</v>
      </c>
      <c r="M62" s="8">
        <f t="shared" si="0"/>
        <v>1770</v>
      </c>
    </row>
    <row r="63" spans="3:13" x14ac:dyDescent="0.25">
      <c r="C63" t="s">
        <v>46</v>
      </c>
      <c r="D63" s="6">
        <v>114013583</v>
      </c>
      <c r="E63" s="6" t="s">
        <v>55</v>
      </c>
      <c r="F63" s="7">
        <v>42948</v>
      </c>
      <c r="G63" s="8">
        <v>2300</v>
      </c>
      <c r="H63" s="9" t="s">
        <v>56</v>
      </c>
      <c r="M63" s="8">
        <f t="shared" si="0"/>
        <v>2300</v>
      </c>
    </row>
    <row r="64" spans="3:13" x14ac:dyDescent="0.25">
      <c r="C64" t="s">
        <v>57</v>
      </c>
      <c r="D64" s="6" t="s">
        <v>58</v>
      </c>
      <c r="E64" s="6">
        <v>6</v>
      </c>
      <c r="F64" s="13" t="s">
        <v>59</v>
      </c>
      <c r="G64" s="8">
        <v>12124.5</v>
      </c>
      <c r="H64" s="12" t="s">
        <v>60</v>
      </c>
      <c r="M64" s="8">
        <f t="shared" si="0"/>
        <v>12124.5</v>
      </c>
    </row>
    <row r="65" spans="3:13" x14ac:dyDescent="0.25">
      <c r="C65" t="s">
        <v>61</v>
      </c>
      <c r="D65" s="6">
        <v>131741517</v>
      </c>
      <c r="E65" s="6" t="s">
        <v>62</v>
      </c>
      <c r="F65" s="7">
        <v>43790</v>
      </c>
      <c r="G65" s="8">
        <v>30020</v>
      </c>
      <c r="H65" s="12" t="s">
        <v>63</v>
      </c>
      <c r="M65" s="8">
        <f t="shared" si="0"/>
        <v>30020</v>
      </c>
    </row>
    <row r="66" spans="3:13" x14ac:dyDescent="0.25">
      <c r="C66" t="s">
        <v>61</v>
      </c>
      <c r="D66" s="6">
        <v>131741517</v>
      </c>
      <c r="E66" s="6" t="s">
        <v>64</v>
      </c>
      <c r="F66" s="7">
        <v>43790</v>
      </c>
      <c r="G66" s="8">
        <v>1500</v>
      </c>
      <c r="H66" s="9" t="s">
        <v>16</v>
      </c>
      <c r="M66" s="8">
        <f t="shared" si="0"/>
        <v>1500</v>
      </c>
    </row>
    <row r="67" spans="3:13" x14ac:dyDescent="0.25">
      <c r="C67" t="s">
        <v>65</v>
      </c>
      <c r="D67" s="6">
        <v>131001289</v>
      </c>
      <c r="E67" s="6">
        <v>40</v>
      </c>
      <c r="F67" s="7">
        <v>43902</v>
      </c>
      <c r="G67" s="8">
        <v>18560</v>
      </c>
      <c r="H67" s="12" t="s">
        <v>66</v>
      </c>
      <c r="I67" s="5"/>
      <c r="J67" s="5"/>
      <c r="K67" s="5"/>
      <c r="L67" s="5"/>
      <c r="M67" s="8">
        <f t="shared" si="0"/>
        <v>18560</v>
      </c>
    </row>
    <row r="68" spans="3:13" x14ac:dyDescent="0.25">
      <c r="C68" t="s">
        <v>67</v>
      </c>
      <c r="D68" s="6">
        <v>131317235</v>
      </c>
      <c r="E68" s="6">
        <v>1266</v>
      </c>
      <c r="F68" s="7">
        <v>44093</v>
      </c>
      <c r="G68" s="8">
        <v>5200</v>
      </c>
      <c r="H68" s="9" t="s">
        <v>68</v>
      </c>
      <c r="M68" s="8">
        <f t="shared" si="0"/>
        <v>5200</v>
      </c>
    </row>
    <row r="69" spans="3:13" x14ac:dyDescent="0.25">
      <c r="C69" t="s">
        <v>69</v>
      </c>
      <c r="D69" s="6">
        <v>1195052537</v>
      </c>
      <c r="E69" s="6" t="s">
        <v>70</v>
      </c>
      <c r="F69" s="7">
        <v>42942</v>
      </c>
      <c r="G69" s="8">
        <v>2360</v>
      </c>
      <c r="H69" s="9" t="s">
        <v>71</v>
      </c>
      <c r="M69" s="8">
        <f t="shared" si="0"/>
        <v>2360</v>
      </c>
    </row>
    <row r="70" spans="3:13" x14ac:dyDescent="0.25">
      <c r="C70" t="s">
        <v>72</v>
      </c>
      <c r="D70" s="6">
        <v>130212356</v>
      </c>
      <c r="E70" s="6">
        <v>211</v>
      </c>
      <c r="F70" s="7">
        <v>41356</v>
      </c>
      <c r="G70" s="8">
        <v>1770</v>
      </c>
      <c r="H70" s="9" t="s">
        <v>73</v>
      </c>
      <c r="M70" s="8">
        <f t="shared" si="0"/>
        <v>1770</v>
      </c>
    </row>
    <row r="71" spans="3:13" x14ac:dyDescent="0.25">
      <c r="C71" t="s">
        <v>74</v>
      </c>
      <c r="D71" s="6">
        <v>1320218269</v>
      </c>
      <c r="E71" s="6">
        <v>81889</v>
      </c>
      <c r="F71" s="7">
        <v>42950</v>
      </c>
      <c r="G71" s="8">
        <v>7000</v>
      </c>
      <c r="H71" s="9" t="s">
        <v>75</v>
      </c>
      <c r="M71" s="8">
        <f t="shared" si="0"/>
        <v>7000</v>
      </c>
    </row>
    <row r="72" spans="3:13" x14ac:dyDescent="0.25">
      <c r="C72" t="s">
        <v>76</v>
      </c>
      <c r="D72" s="6" t="s">
        <v>77</v>
      </c>
      <c r="E72" s="6">
        <v>7058</v>
      </c>
      <c r="F72" s="7">
        <v>44162</v>
      </c>
      <c r="G72" s="8">
        <v>26324.14</v>
      </c>
      <c r="H72" s="9" t="s">
        <v>78</v>
      </c>
      <c r="M72" s="8">
        <f t="shared" si="0"/>
        <v>26324.14</v>
      </c>
    </row>
    <row r="73" spans="3:13" x14ac:dyDescent="0.25">
      <c r="C73" t="s">
        <v>76</v>
      </c>
      <c r="D73" s="6" t="s">
        <v>77</v>
      </c>
      <c r="E73" s="6">
        <v>7085</v>
      </c>
      <c r="F73" s="7">
        <v>44169</v>
      </c>
      <c r="G73" s="8">
        <v>10589.02</v>
      </c>
      <c r="H73" s="12" t="s">
        <v>79</v>
      </c>
      <c r="M73" s="8">
        <f t="shared" ref="M73:M84" si="1">G73</f>
        <v>10589.02</v>
      </c>
    </row>
    <row r="74" spans="3:13" x14ac:dyDescent="0.25">
      <c r="C74" t="s">
        <v>76</v>
      </c>
      <c r="D74" s="6" t="s">
        <v>77</v>
      </c>
      <c r="E74" s="6">
        <v>7094</v>
      </c>
      <c r="F74" s="7">
        <v>44172</v>
      </c>
      <c r="G74" s="8">
        <v>44597.3</v>
      </c>
      <c r="H74" s="9" t="s">
        <v>80</v>
      </c>
      <c r="M74" s="8">
        <f t="shared" si="1"/>
        <v>44597.3</v>
      </c>
    </row>
    <row r="75" spans="3:13" x14ac:dyDescent="0.25">
      <c r="C75" t="s">
        <v>76</v>
      </c>
      <c r="D75" s="6" t="s">
        <v>77</v>
      </c>
      <c r="E75" s="6">
        <v>7100</v>
      </c>
      <c r="F75" s="7">
        <v>44174</v>
      </c>
      <c r="G75" s="8">
        <v>8936.2199999999993</v>
      </c>
      <c r="H75" s="9" t="s">
        <v>80</v>
      </c>
      <c r="M75" s="8">
        <f t="shared" si="1"/>
        <v>8936.2199999999993</v>
      </c>
    </row>
    <row r="76" spans="3:13" x14ac:dyDescent="0.25">
      <c r="C76" t="s">
        <v>76</v>
      </c>
      <c r="D76" s="6" t="s">
        <v>77</v>
      </c>
      <c r="E76" s="6">
        <v>7097</v>
      </c>
      <c r="F76" s="7">
        <v>44173</v>
      </c>
      <c r="G76" s="8">
        <v>11167</v>
      </c>
      <c r="H76" s="9" t="s">
        <v>80</v>
      </c>
      <c r="M76" s="8">
        <f t="shared" si="1"/>
        <v>11167</v>
      </c>
    </row>
    <row r="77" spans="3:13" x14ac:dyDescent="0.25">
      <c r="C77" t="s">
        <v>76</v>
      </c>
      <c r="D77" s="6" t="s">
        <v>77</v>
      </c>
      <c r="E77" s="6">
        <v>7118</v>
      </c>
      <c r="F77" s="7">
        <v>44181</v>
      </c>
      <c r="G77" s="8">
        <v>5386.22</v>
      </c>
      <c r="H77" s="9" t="s">
        <v>80</v>
      </c>
      <c r="M77" s="8">
        <f t="shared" si="1"/>
        <v>5386.22</v>
      </c>
    </row>
    <row r="78" spans="3:13" x14ac:dyDescent="0.25">
      <c r="C78" t="s">
        <v>81</v>
      </c>
      <c r="D78" s="6">
        <v>131086764</v>
      </c>
      <c r="E78" s="6">
        <v>9613</v>
      </c>
      <c r="F78" s="7">
        <v>44208</v>
      </c>
      <c r="G78" s="8">
        <v>38676</v>
      </c>
      <c r="H78" s="9" t="s">
        <v>82</v>
      </c>
      <c r="J78" s="8"/>
      <c r="M78" s="8">
        <f t="shared" si="1"/>
        <v>38676</v>
      </c>
    </row>
    <row r="79" spans="3:13" x14ac:dyDescent="0.25">
      <c r="C79" t="s">
        <v>83</v>
      </c>
      <c r="D79" s="6" t="s">
        <v>84</v>
      </c>
      <c r="E79" s="6">
        <v>24460</v>
      </c>
      <c r="F79" s="7">
        <v>44176</v>
      </c>
      <c r="G79" s="8">
        <v>15020.17</v>
      </c>
      <c r="H79" s="9" t="s">
        <v>16</v>
      </c>
      <c r="J79" s="8"/>
      <c r="M79" s="8">
        <f t="shared" si="1"/>
        <v>15020.17</v>
      </c>
    </row>
    <row r="80" spans="3:13" x14ac:dyDescent="0.25">
      <c r="C80" t="s">
        <v>83</v>
      </c>
      <c r="D80" s="6" t="s">
        <v>84</v>
      </c>
      <c r="E80" s="6">
        <v>1118</v>
      </c>
      <c r="F80" s="7">
        <v>44239</v>
      </c>
      <c r="G80" s="8">
        <v>1240</v>
      </c>
      <c r="H80" s="9" t="s">
        <v>80</v>
      </c>
      <c r="I80" s="8"/>
      <c r="J80" s="8"/>
      <c r="M80" s="8">
        <f t="shared" si="1"/>
        <v>1240</v>
      </c>
    </row>
    <row r="81" spans="3:14" x14ac:dyDescent="0.25">
      <c r="C81" t="s">
        <v>85</v>
      </c>
      <c r="D81" s="6" t="s">
        <v>86</v>
      </c>
      <c r="E81" s="6">
        <v>12</v>
      </c>
      <c r="F81" s="7">
        <v>44544</v>
      </c>
      <c r="G81" s="8">
        <v>7080</v>
      </c>
      <c r="H81" s="9" t="s">
        <v>87</v>
      </c>
      <c r="I81" s="8"/>
      <c r="J81" s="8"/>
      <c r="M81" s="8">
        <f t="shared" si="1"/>
        <v>7080</v>
      </c>
    </row>
    <row r="82" spans="3:14" x14ac:dyDescent="0.25">
      <c r="C82" t="s">
        <v>85</v>
      </c>
      <c r="D82" s="6" t="s">
        <v>86</v>
      </c>
      <c r="E82" s="6">
        <v>11</v>
      </c>
      <c r="F82" s="7">
        <v>44540</v>
      </c>
      <c r="G82" s="8">
        <v>20709</v>
      </c>
      <c r="H82" s="9" t="s">
        <v>87</v>
      </c>
      <c r="I82" s="8"/>
      <c r="J82" s="8"/>
      <c r="M82" s="8">
        <f t="shared" si="1"/>
        <v>20709</v>
      </c>
    </row>
    <row r="83" spans="3:14" x14ac:dyDescent="0.25">
      <c r="C83" t="s">
        <v>85</v>
      </c>
      <c r="D83" s="6" t="s">
        <v>86</v>
      </c>
      <c r="E83" s="6">
        <v>14</v>
      </c>
      <c r="F83" s="7">
        <v>44545</v>
      </c>
      <c r="G83" s="8">
        <v>12390</v>
      </c>
      <c r="H83" s="9" t="s">
        <v>87</v>
      </c>
      <c r="I83" s="8"/>
      <c r="J83" s="8"/>
      <c r="M83" s="8">
        <f t="shared" si="1"/>
        <v>12390</v>
      </c>
    </row>
    <row r="84" spans="3:14" x14ac:dyDescent="0.25">
      <c r="C84" t="s">
        <v>88</v>
      </c>
      <c r="D84" s="6" t="s">
        <v>89</v>
      </c>
      <c r="E84" s="6" t="s">
        <v>90</v>
      </c>
      <c r="F84" s="7">
        <v>44896</v>
      </c>
      <c r="G84" s="8">
        <v>585982.1</v>
      </c>
      <c r="H84" s="9" t="s">
        <v>91</v>
      </c>
      <c r="I84" s="8"/>
      <c r="J84" s="8"/>
      <c r="M84" s="8">
        <f t="shared" si="1"/>
        <v>585982.1</v>
      </c>
    </row>
    <row r="85" spans="3:14" x14ac:dyDescent="0.25">
      <c r="C85" t="s">
        <v>92</v>
      </c>
      <c r="D85" s="6" t="s">
        <v>93</v>
      </c>
      <c r="E85" s="6" t="s">
        <v>94</v>
      </c>
      <c r="F85" s="7">
        <v>45748</v>
      </c>
      <c r="G85" s="8">
        <v>125316</v>
      </c>
      <c r="H85" s="9" t="s">
        <v>95</v>
      </c>
      <c r="I85" s="8"/>
      <c r="J85" s="8"/>
      <c r="K85" s="8"/>
      <c r="M85" s="8">
        <v>125316</v>
      </c>
      <c r="N85" s="14" t="s">
        <v>96</v>
      </c>
    </row>
    <row r="86" spans="3:14" x14ac:dyDescent="0.25">
      <c r="C86" t="s">
        <v>97</v>
      </c>
      <c r="D86" s="6">
        <v>101643412</v>
      </c>
      <c r="E86" s="6" t="s">
        <v>98</v>
      </c>
      <c r="F86" s="7">
        <v>45839</v>
      </c>
      <c r="G86" s="8">
        <v>581078.17000000004</v>
      </c>
      <c r="H86" s="9" t="s">
        <v>99</v>
      </c>
      <c r="I86" s="8"/>
      <c r="J86" s="8"/>
      <c r="M86" s="8">
        <v>581078.17000000004</v>
      </c>
      <c r="N86" s="14" t="s">
        <v>96</v>
      </c>
    </row>
    <row r="87" spans="3:14" x14ac:dyDescent="0.25">
      <c r="C87" t="s">
        <v>100</v>
      </c>
      <c r="D87" s="6" t="s">
        <v>101</v>
      </c>
      <c r="E87" s="6" t="s">
        <v>102</v>
      </c>
      <c r="F87" s="7">
        <v>45911</v>
      </c>
      <c r="G87" s="8">
        <v>112196.2</v>
      </c>
      <c r="H87" s="9" t="s">
        <v>103</v>
      </c>
      <c r="I87" s="8"/>
      <c r="J87" s="8"/>
      <c r="M87" s="8">
        <v>112196.2</v>
      </c>
      <c r="N87" s="14" t="s">
        <v>96</v>
      </c>
    </row>
    <row r="88" spans="3:14" x14ac:dyDescent="0.25">
      <c r="C88" t="s">
        <v>100</v>
      </c>
      <c r="D88" s="6" t="s">
        <v>101</v>
      </c>
      <c r="E88" s="6" t="s">
        <v>104</v>
      </c>
      <c r="F88" s="7">
        <v>45929</v>
      </c>
      <c r="G88" s="8">
        <v>231022.76</v>
      </c>
      <c r="H88" s="9" t="s">
        <v>103</v>
      </c>
      <c r="I88" s="8"/>
      <c r="J88" s="8"/>
      <c r="M88" s="8">
        <v>231022.76</v>
      </c>
      <c r="N88" s="14" t="s">
        <v>96</v>
      </c>
    </row>
    <row r="89" spans="3:14" x14ac:dyDescent="0.25">
      <c r="C89" t="s">
        <v>105</v>
      </c>
      <c r="D89" s="6">
        <v>130822672</v>
      </c>
      <c r="E89" s="6" t="s">
        <v>106</v>
      </c>
      <c r="F89" s="7">
        <v>45929</v>
      </c>
      <c r="G89" s="8">
        <v>299999.99</v>
      </c>
      <c r="H89" s="9" t="s">
        <v>107</v>
      </c>
      <c r="I89" s="8"/>
      <c r="J89" s="8"/>
      <c r="M89" s="8">
        <v>299999.99</v>
      </c>
      <c r="N89" s="14" t="s">
        <v>96</v>
      </c>
    </row>
    <row r="90" spans="3:14" x14ac:dyDescent="0.25">
      <c r="C90" t="s">
        <v>108</v>
      </c>
      <c r="D90" s="6">
        <v>130117659</v>
      </c>
      <c r="E90" s="6" t="s">
        <v>109</v>
      </c>
      <c r="F90" s="7">
        <v>45929</v>
      </c>
      <c r="G90" s="8">
        <v>1113480.1000000001</v>
      </c>
      <c r="H90" s="9" t="s">
        <v>110</v>
      </c>
      <c r="I90" s="8"/>
      <c r="J90" s="8"/>
      <c r="M90" s="8">
        <v>1113480.1000000001</v>
      </c>
      <c r="N90" s="14" t="s">
        <v>96</v>
      </c>
    </row>
    <row r="91" spans="3:14" x14ac:dyDescent="0.25">
      <c r="C91" t="s">
        <v>111</v>
      </c>
      <c r="D91" s="6">
        <v>130968853</v>
      </c>
      <c r="E91" s="6" t="s">
        <v>112</v>
      </c>
      <c r="F91" s="7">
        <v>45938</v>
      </c>
      <c r="G91" s="8">
        <v>565843.92000000004</v>
      </c>
      <c r="H91" s="9" t="s">
        <v>113</v>
      </c>
      <c r="I91" s="8"/>
      <c r="J91" s="8"/>
      <c r="L91" s="8">
        <v>565843.92000000004</v>
      </c>
      <c r="M91" s="8"/>
      <c r="N91" s="14" t="s">
        <v>96</v>
      </c>
    </row>
    <row r="92" spans="3:14" x14ac:dyDescent="0.25">
      <c r="C92" t="s">
        <v>114</v>
      </c>
      <c r="D92" s="6">
        <v>131989845</v>
      </c>
      <c r="E92" s="6" t="s">
        <v>115</v>
      </c>
      <c r="F92" s="7">
        <v>45940</v>
      </c>
      <c r="G92" s="8">
        <v>537608</v>
      </c>
      <c r="H92" s="9" t="s">
        <v>116</v>
      </c>
      <c r="I92" s="8"/>
      <c r="J92" s="8"/>
      <c r="L92" s="8">
        <v>537608</v>
      </c>
      <c r="M92" s="8"/>
      <c r="N92" s="14" t="s">
        <v>96</v>
      </c>
    </row>
    <row r="93" spans="3:14" x14ac:dyDescent="0.25">
      <c r="C93" t="s">
        <v>117</v>
      </c>
      <c r="D93" s="6">
        <v>10156244</v>
      </c>
      <c r="E93" s="6" t="s">
        <v>118</v>
      </c>
      <c r="F93" s="7">
        <v>45944</v>
      </c>
      <c r="G93" s="8">
        <v>145954.20000000001</v>
      </c>
      <c r="H93" s="9" t="s">
        <v>119</v>
      </c>
      <c r="I93" s="8"/>
      <c r="J93" s="8"/>
      <c r="L93" s="8">
        <v>145954.20000000001</v>
      </c>
      <c r="M93" s="8"/>
      <c r="N93" s="14" t="s">
        <v>96</v>
      </c>
    </row>
    <row r="94" spans="3:14" x14ac:dyDescent="0.25">
      <c r="C94" t="s">
        <v>120</v>
      </c>
      <c r="D94" s="6">
        <v>130756716</v>
      </c>
      <c r="E94" s="6" t="s">
        <v>121</v>
      </c>
      <c r="F94" s="7">
        <v>45947</v>
      </c>
      <c r="G94" s="8">
        <v>476012</v>
      </c>
      <c r="H94" s="9" t="s">
        <v>122</v>
      </c>
      <c r="I94" s="8"/>
      <c r="J94" s="8"/>
      <c r="L94" s="8">
        <v>476012</v>
      </c>
      <c r="M94" s="8"/>
      <c r="N94" s="14" t="s">
        <v>96</v>
      </c>
    </row>
    <row r="95" spans="3:14" x14ac:dyDescent="0.25">
      <c r="C95" t="s">
        <v>123</v>
      </c>
      <c r="D95" s="6">
        <v>101512369</v>
      </c>
      <c r="E95" s="6" t="s">
        <v>124</v>
      </c>
      <c r="F95" s="7">
        <v>45950</v>
      </c>
      <c r="G95" s="8">
        <v>319426</v>
      </c>
      <c r="H95" s="9" t="s">
        <v>125</v>
      </c>
      <c r="I95" s="8"/>
      <c r="J95" s="8"/>
      <c r="L95" s="8">
        <v>319426</v>
      </c>
      <c r="M95" s="8"/>
      <c r="N95" s="14" t="s">
        <v>96</v>
      </c>
    </row>
    <row r="96" spans="3:14" x14ac:dyDescent="0.25">
      <c r="C96" t="s">
        <v>97</v>
      </c>
      <c r="D96" s="6">
        <v>101643412</v>
      </c>
      <c r="E96" s="6" t="s">
        <v>126</v>
      </c>
      <c r="F96" s="7">
        <v>45960</v>
      </c>
      <c r="G96" s="8">
        <v>436202.19</v>
      </c>
      <c r="H96" s="9" t="s">
        <v>127</v>
      </c>
      <c r="I96" s="8"/>
      <c r="J96" s="8"/>
      <c r="L96" s="8">
        <v>436202.19</v>
      </c>
      <c r="M96" s="8"/>
      <c r="N96" s="14" t="s">
        <v>96</v>
      </c>
    </row>
    <row r="97" spans="1:14" x14ac:dyDescent="0.25">
      <c r="C97" t="s">
        <v>111</v>
      </c>
      <c r="D97" s="6">
        <v>130968853</v>
      </c>
      <c r="E97" s="6" t="s">
        <v>128</v>
      </c>
      <c r="F97" s="7">
        <v>45973</v>
      </c>
      <c r="G97" s="8">
        <v>802400</v>
      </c>
      <c r="H97" s="9" t="s">
        <v>129</v>
      </c>
      <c r="I97" s="8"/>
      <c r="J97" s="8"/>
      <c r="K97" s="8">
        <v>802400</v>
      </c>
      <c r="M97" s="8"/>
      <c r="N97" s="14" t="s">
        <v>96</v>
      </c>
    </row>
    <row r="98" spans="1:14" x14ac:dyDescent="0.25">
      <c r="C98" t="s">
        <v>130</v>
      </c>
      <c r="D98" s="6">
        <v>124014271</v>
      </c>
      <c r="E98" s="6" t="s">
        <v>131</v>
      </c>
      <c r="F98" s="7">
        <v>45993</v>
      </c>
      <c r="G98" s="8">
        <v>39619.68</v>
      </c>
      <c r="H98" s="9" t="s">
        <v>132</v>
      </c>
      <c r="I98" s="8"/>
      <c r="J98" s="8"/>
      <c r="K98" s="8">
        <v>39619.68</v>
      </c>
      <c r="M98" s="8"/>
      <c r="N98" s="14" t="s">
        <v>96</v>
      </c>
    </row>
    <row r="99" spans="1:14" x14ac:dyDescent="0.25">
      <c r="C99" t="s">
        <v>100</v>
      </c>
      <c r="D99" s="6">
        <v>101572884</v>
      </c>
      <c r="E99" s="6" t="s">
        <v>133</v>
      </c>
      <c r="F99" s="7">
        <v>46001</v>
      </c>
      <c r="G99" s="8">
        <v>314458.2</v>
      </c>
      <c r="H99" s="9" t="s">
        <v>129</v>
      </c>
      <c r="I99" s="8"/>
      <c r="J99" s="8">
        <v>314458.2</v>
      </c>
      <c r="M99" s="8"/>
      <c r="N99" s="14" t="s">
        <v>96</v>
      </c>
    </row>
    <row r="100" spans="1:14" x14ac:dyDescent="0.25">
      <c r="C100" t="s">
        <v>111</v>
      </c>
      <c r="D100" s="6">
        <v>130968853</v>
      </c>
      <c r="E100" s="6" t="s">
        <v>134</v>
      </c>
      <c r="F100" s="7">
        <v>46002</v>
      </c>
      <c r="G100" s="8">
        <v>320000.02</v>
      </c>
      <c r="H100" s="9" t="s">
        <v>135</v>
      </c>
      <c r="I100" s="8"/>
      <c r="J100" s="8">
        <v>320000.02</v>
      </c>
      <c r="M100" s="8"/>
      <c r="N100" s="14" t="s">
        <v>96</v>
      </c>
    </row>
    <row r="101" spans="1:14" x14ac:dyDescent="0.25">
      <c r="A101" t="s">
        <v>136</v>
      </c>
      <c r="C101" t="s">
        <v>137</v>
      </c>
      <c r="D101" s="6">
        <v>130142254</v>
      </c>
      <c r="E101" s="6" t="s">
        <v>138</v>
      </c>
      <c r="F101" s="7">
        <v>46002</v>
      </c>
      <c r="G101" s="8">
        <v>631394.4</v>
      </c>
      <c r="H101" s="9" t="s">
        <v>135</v>
      </c>
      <c r="I101" s="8"/>
      <c r="J101" s="8">
        <v>631394.4</v>
      </c>
      <c r="M101" s="8"/>
      <c r="N101" s="14" t="s">
        <v>96</v>
      </c>
    </row>
    <row r="102" spans="1:14" x14ac:dyDescent="0.25">
      <c r="C102" t="s">
        <v>139</v>
      </c>
      <c r="D102" s="6">
        <v>122021264</v>
      </c>
      <c r="E102" s="6" t="s">
        <v>140</v>
      </c>
      <c r="F102" s="7">
        <v>46072</v>
      </c>
      <c r="G102" s="8">
        <v>231886.86</v>
      </c>
      <c r="H102" s="9" t="s">
        <v>141</v>
      </c>
      <c r="I102" s="8">
        <v>231886.86</v>
      </c>
      <c r="J102" s="8"/>
      <c r="M102" s="8"/>
      <c r="N102" s="14"/>
    </row>
    <row r="103" spans="1:14" x14ac:dyDescent="0.25">
      <c r="C103" t="s">
        <v>142</v>
      </c>
      <c r="D103" s="6">
        <v>131354238</v>
      </c>
      <c r="E103" s="6" t="s">
        <v>143</v>
      </c>
      <c r="F103" s="7">
        <v>46073</v>
      </c>
      <c r="G103" s="8">
        <v>737323</v>
      </c>
      <c r="H103" s="9" t="s">
        <v>141</v>
      </c>
      <c r="I103" s="8">
        <v>737323</v>
      </c>
      <c r="J103" s="8"/>
      <c r="M103" s="8"/>
      <c r="N103" s="14"/>
    </row>
    <row r="104" spans="1:14" x14ac:dyDescent="0.25">
      <c r="C104" t="s">
        <v>144</v>
      </c>
      <c r="D104" s="6">
        <v>133070502</v>
      </c>
      <c r="E104" s="6" t="s">
        <v>145</v>
      </c>
      <c r="F104" s="7">
        <v>46062</v>
      </c>
      <c r="G104" s="8">
        <v>416728.8</v>
      </c>
      <c r="H104" s="9" t="s">
        <v>146</v>
      </c>
      <c r="I104" s="8">
        <v>416728.8</v>
      </c>
      <c r="J104" s="8"/>
      <c r="M104" s="8"/>
      <c r="N104" s="14"/>
    </row>
    <row r="105" spans="1:14" x14ac:dyDescent="0.25">
      <c r="C105" t="s">
        <v>139</v>
      </c>
      <c r="D105" s="6">
        <v>122021264</v>
      </c>
      <c r="E105" s="6" t="s">
        <v>147</v>
      </c>
      <c r="F105" s="7">
        <v>46072</v>
      </c>
      <c r="G105" s="8">
        <v>35400</v>
      </c>
      <c r="H105" s="9" t="s">
        <v>113</v>
      </c>
      <c r="I105" s="8">
        <v>35400</v>
      </c>
      <c r="J105" s="8"/>
      <c r="M105" s="8"/>
      <c r="N105" s="14"/>
    </row>
    <row r="106" spans="1:14" x14ac:dyDescent="0.25">
      <c r="C106" t="s">
        <v>148</v>
      </c>
      <c r="D106" s="6">
        <v>101726997</v>
      </c>
      <c r="E106" s="6" t="s">
        <v>149</v>
      </c>
      <c r="F106" s="7">
        <v>46063</v>
      </c>
      <c r="G106" s="8">
        <v>34799.410000000003</v>
      </c>
      <c r="H106" s="9" t="s">
        <v>150</v>
      </c>
      <c r="I106" s="8">
        <v>34799.410000000003</v>
      </c>
      <c r="J106" s="8"/>
      <c r="M106" s="8"/>
    </row>
    <row r="107" spans="1:14" x14ac:dyDescent="0.25">
      <c r="C107" t="s">
        <v>151</v>
      </c>
      <c r="D107" s="6">
        <v>101618787</v>
      </c>
      <c r="E107" s="6" t="s">
        <v>152</v>
      </c>
      <c r="F107" s="7">
        <v>46076</v>
      </c>
      <c r="G107" s="15">
        <v>2245.6999999999998</v>
      </c>
      <c r="H107" s="9" t="s">
        <v>153</v>
      </c>
      <c r="I107" s="15">
        <v>2245.6999999999998</v>
      </c>
      <c r="J107" s="8"/>
      <c r="M107" s="8"/>
    </row>
    <row r="108" spans="1:14" x14ac:dyDescent="0.25">
      <c r="C108" t="s">
        <v>151</v>
      </c>
      <c r="D108" s="6">
        <v>101618787</v>
      </c>
      <c r="E108" s="6" t="s">
        <v>154</v>
      </c>
      <c r="F108" s="7">
        <v>46076</v>
      </c>
      <c r="G108" s="8">
        <v>1303.2</v>
      </c>
      <c r="H108" s="9" t="s">
        <v>155</v>
      </c>
      <c r="I108" s="8">
        <v>1303.2</v>
      </c>
      <c r="J108" s="8"/>
      <c r="M108" s="8"/>
    </row>
    <row r="109" spans="1:14" x14ac:dyDescent="0.25">
      <c r="D109" s="6"/>
      <c r="E109" s="6"/>
      <c r="F109" s="7"/>
      <c r="G109" s="8"/>
      <c r="H109" s="16"/>
      <c r="I109" s="8"/>
      <c r="J109" s="8"/>
      <c r="M109" s="8"/>
    </row>
    <row r="110" spans="1:14" x14ac:dyDescent="0.25">
      <c r="D110" s="6"/>
      <c r="E110" s="6"/>
      <c r="F110" s="7"/>
      <c r="G110" s="8"/>
      <c r="H110" s="8"/>
      <c r="I110" s="8">
        <f>SUBTOTAL(109,Tabla13[1 a 30 dias])</f>
        <v>1459686.9699999997</v>
      </c>
      <c r="J110" s="8">
        <f>SUBTOTAL(109,Tabla13[[31 a 60 dias ]])</f>
        <v>1265852.6200000001</v>
      </c>
      <c r="K110" s="8">
        <f>SUBTOTAL(109,Tabla13[[61 a 90 dias ]])</f>
        <v>842019.68</v>
      </c>
      <c r="L110" s="8">
        <f>SUBTOTAL(109,Tabla13[91 a 120 dias])</f>
        <v>2481046.31</v>
      </c>
      <c r="M110" s="8">
        <f>SUBTOTAL(109,Tabla13[[121 dias y mas ]])</f>
        <v>4636504.0999999996</v>
      </c>
    </row>
    <row r="111" spans="1:14" x14ac:dyDescent="0.25">
      <c r="M111" s="8"/>
    </row>
    <row r="112" spans="1:14" x14ac:dyDescent="0.25">
      <c r="F112" s="7"/>
      <c r="G112" s="8"/>
      <c r="H112" s="8"/>
    </row>
    <row r="113" spans="3:13" ht="15.75" x14ac:dyDescent="0.25">
      <c r="E113" s="17" t="s">
        <v>156</v>
      </c>
      <c r="F113" s="17"/>
      <c r="G113" s="18">
        <f>SUM(G9:G112)</f>
        <v>10685109.68</v>
      </c>
      <c r="H113" s="18"/>
    </row>
    <row r="114" spans="3:13" ht="15.75" x14ac:dyDescent="0.25">
      <c r="E114" s="19" t="s">
        <v>157</v>
      </c>
      <c r="F114" s="19"/>
      <c r="G114" s="18">
        <f>G85+G86+G87+G88+G89+G90+G91+G92+G93+G94+G95+G96+G98+G97+G99+G100+G101</f>
        <v>7052011.8300000001</v>
      </c>
      <c r="H114" s="18"/>
      <c r="K114" s="8"/>
    </row>
    <row r="115" spans="3:13" ht="15.75" x14ac:dyDescent="0.25">
      <c r="E115" s="17" t="s">
        <v>158</v>
      </c>
      <c r="F115" s="17"/>
      <c r="G115" s="18">
        <f>SUM(M9:M84)</f>
        <v>2173410.8799999994</v>
      </c>
      <c r="H115" s="18"/>
    </row>
    <row r="116" spans="3:13" ht="15.75" x14ac:dyDescent="0.25">
      <c r="E116" s="17" t="s">
        <v>159</v>
      </c>
      <c r="F116" s="17"/>
      <c r="G116" s="18">
        <f>G113-G114-G115</f>
        <v>1459686.9700000002</v>
      </c>
      <c r="H116" s="18"/>
    </row>
    <row r="117" spans="3:13" x14ac:dyDescent="0.25">
      <c r="F117" s="7"/>
      <c r="G117" s="8"/>
      <c r="H117" s="8"/>
    </row>
    <row r="118" spans="3:13" x14ac:dyDescent="0.25">
      <c r="C118" t="s">
        <v>160</v>
      </c>
      <c r="E118" t="s">
        <v>161</v>
      </c>
      <c r="G118" t="s">
        <v>162</v>
      </c>
      <c r="I118" s="20" t="s">
        <v>163</v>
      </c>
    </row>
    <row r="119" spans="3:13" x14ac:dyDescent="0.25">
      <c r="K119" s="20"/>
    </row>
    <row r="120" spans="3:13" x14ac:dyDescent="0.25">
      <c r="K120" s="20"/>
    </row>
    <row r="121" spans="3:13" x14ac:dyDescent="0.25">
      <c r="C121" s="5" t="s">
        <v>164</v>
      </c>
      <c r="D121" s="5"/>
      <c r="E121" s="5" t="s">
        <v>165</v>
      </c>
      <c r="F121" s="5"/>
      <c r="G121" s="5" t="s">
        <v>166</v>
      </c>
      <c r="H121" s="5"/>
      <c r="I121" s="21" t="s">
        <v>167</v>
      </c>
      <c r="J121" s="5"/>
      <c r="L121" s="5"/>
      <c r="M121" s="5"/>
    </row>
    <row r="122" spans="3:13" x14ac:dyDescent="0.25">
      <c r="C122" t="s">
        <v>168</v>
      </c>
      <c r="E122" t="s">
        <v>169</v>
      </c>
      <c r="G122" t="s">
        <v>170</v>
      </c>
      <c r="I122" s="20" t="s">
        <v>171</v>
      </c>
    </row>
    <row r="123" spans="3:13" x14ac:dyDescent="0.25">
      <c r="F123" s="7"/>
    </row>
  </sheetData>
  <mergeCells count="6">
    <mergeCell ref="D4:G4"/>
    <mergeCell ref="C6:K6"/>
    <mergeCell ref="E113:F113"/>
    <mergeCell ref="E114:F114"/>
    <mergeCell ref="E115:F115"/>
    <mergeCell ref="E116:F116"/>
  </mergeCells>
  <pageMargins left="0.23622047244094491" right="0.23622047244094491" top="0.74803149606299213" bottom="0.74803149606299213" header="0.31496062992125984" footer="0.31496062992125984"/>
  <pageSetup paperSize="5" scale="55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ANTIGUEDAD DE 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2026-03-09T15:08:56Z</dcterms:created>
  <dcterms:modified xsi:type="dcterms:W3CDTF">2026-03-09T15:09:27Z</dcterms:modified>
</cp:coreProperties>
</file>