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lmalena.SRSVALDESIA\Downloads\"/>
    </mc:Choice>
  </mc:AlternateContent>
  <xr:revisionPtr revIDLastSave="0" documentId="8_{6DDD1949-8FA8-4FD0-BF99-8A53BF71D728}" xr6:coauthVersionLast="47" xr6:coauthVersionMax="47" xr10:uidLastSave="{00000000-0000-0000-0000-000000000000}"/>
  <bookViews>
    <workbookView xWindow="-120" yWindow="-120" windowWidth="21840" windowHeight="13140" xr2:uid="{5E9ACCF3-A075-442D-8244-A22292F7C28A}"/>
  </bookViews>
  <sheets>
    <sheet name="BALANCE GENERAL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1" i="1" l="1"/>
  <c r="I52" i="1"/>
  <c r="I63" i="1" s="1"/>
  <c r="I42" i="1"/>
  <c r="I24" i="1"/>
  <c r="I27" i="1" s="1"/>
  <c r="I15" i="1"/>
  <c r="I13" i="1"/>
  <c r="I10" i="1"/>
  <c r="I17" i="1" s="1"/>
  <c r="I29" i="1" s="1"/>
  <c r="K63" i="1" s="1"/>
</calcChain>
</file>

<file path=xl/sharedStrings.xml><?xml version="1.0" encoding="utf-8"?>
<sst xmlns="http://schemas.openxmlformats.org/spreadsheetml/2006/main" count="61" uniqueCount="61">
  <si>
    <t>Direccion Regional de Salud 5 Valdesia</t>
  </si>
  <si>
    <t xml:space="preserve">Balance General </t>
  </si>
  <si>
    <t>AL 31 de Marzo 2026</t>
  </si>
  <si>
    <t xml:space="preserve">  RD $</t>
  </si>
  <si>
    <t>2026</t>
  </si>
  <si>
    <t>Activos</t>
  </si>
  <si>
    <t>Activos corrientes</t>
  </si>
  <si>
    <t>Efectivo y equivalentes de efectivo (Nota 7)</t>
  </si>
  <si>
    <t>Inversiones a corto plazo (Nota 8)</t>
  </si>
  <si>
    <t>Porción corriente de documentos por cobrar (Nota 9)</t>
  </si>
  <si>
    <t>Cuenta por cobrar a corto plazo (Notas 8)</t>
  </si>
  <si>
    <t>Inventarios (Nota 9)</t>
  </si>
  <si>
    <t>Pagos anticipados (Nota 9)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</si>
  <si>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</si>
  <si>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</si>
  <si>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</si>
  <si>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</si>
  <si>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</si>
  <si>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</si>
  <si>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</si>
  <si>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Mobiliarios y equipos neto (Nota 10)</t>
  </si>
  <si>
    <t xml:space="preserve">Activos intangibles (Nota 11) 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</si>
  <si>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</si>
  <si>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</si>
  <si>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</si>
  <si>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</si>
  <si>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</si>
  <si>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</si>
  <si>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12</t>
  </si>
  <si>
    <t>Cuentas por pagar a corto plazo (Nota 13)</t>
  </si>
  <si>
    <t>Préstamos a corto plazo (Nota 23)</t>
  </si>
  <si>
    <t>Parte corriente de préstamos a largo plazo (Nota 24)</t>
  </si>
  <si>
    <t>Retenciones y acumulaciones por pagar (Nota 14)</t>
  </si>
  <si>
    <t>Provisiones a corto plazo (Nota 15)</t>
  </si>
  <si>
    <t>Beneficios a empleados a corto plazo (Nota 15)</t>
  </si>
  <si>
    <t>Pensiones (Nota 28)</t>
  </si>
  <si>
    <t>Otros pasivos corrientes (Nota XX)</t>
  </si>
  <si>
    <t>Total pasivos corrientes</t>
  </si>
  <si>
    <t>Pasivos no corrientes</t>
  </si>
  <si>
    <t>Cuentas por pagar a largo plazo (Nota 14)</t>
  </si>
  <si>
    <t>Préstamos a largo plazo (Nota 31)</t>
  </si>
  <si>
    <t>Instrumentos de deuda (Nota 32)</t>
  </si>
  <si>
    <t>Provisiones a largo plazo (Nota 33)</t>
  </si>
  <si>
    <t>Beneficios a empleados a largo plazo (Nota 15)</t>
  </si>
  <si>
    <t>Otros pasivos no corrientes (Nota 35)</t>
  </si>
  <si>
    <t>Total pasivos no corrientes</t>
  </si>
  <si>
    <t xml:space="preserve">Total pasivos </t>
  </si>
  <si>
    <t>Activos Netos/Patrimonio (Nota 16)</t>
  </si>
  <si>
    <t>Capital institucional</t>
  </si>
  <si>
    <t>Reservas</t>
  </si>
  <si>
    <t xml:space="preserve">Resultados acumulados </t>
  </si>
  <si>
    <t>Resultados positivos (ahorro) / negativo (desahorro)</t>
  </si>
  <si>
    <t>Intereses minoritarios</t>
  </si>
  <si>
    <t>Total activos netos/patrimonio</t>
  </si>
  <si>
    <t>Total pasivos y activos netos/patrimonio</t>
  </si>
  <si>
    <t>Preparado por:</t>
  </si>
  <si>
    <t>Aprobado por:</t>
  </si>
  <si>
    <t>Lic. Luis F. Mateo</t>
  </si>
  <si>
    <t>Lic. Juana Villa M.</t>
  </si>
  <si>
    <t>Contador SRS</t>
  </si>
  <si>
    <t>Gerente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</si>
</sst>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  <numFmt numFmtId="165" formatCode="_-* #,##0.00\ _€_-;\-* #,##0.00\ _€_-;_-* &quot;-&quot;??\ _€_-;_-@_-"/>
    <numFmt numFmtId="166" formatCode="#,##0.000000"/>
    <numFmt numFmtId="167" formatCode="#,##0.0000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rgb="FFFF0000"/>
      <name val="Times New Roman"/>
      <family val="1"/>
    </font>
    <font>
      <sz val="9"/>
      <color rgb="FF000000"/>
      <name val="Segoe UI"/>
      <family val="2"/>
    </font>
    <font>
      <b/>
      <sz val="11"/>
      <name val="Calibri"/>
      <family val="2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49" fontId="0" fillId="2" borderId="0" xfId="0" applyNumberForma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49" fontId="6" fillId="2" borderId="0" xfId="0" applyNumberFormat="1" applyFont="1" applyFill="1" applyAlignment="1">
      <alignment horizontal="center" vertical="center"/>
    </xf>
    <xf numFmtId="1" fontId="6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justify" vertical="center"/>
    </xf>
    <xf numFmtId="41" fontId="5" fillId="2" borderId="0" xfId="0" applyNumberFormat="1" applyFont="1" applyFill="1" applyAlignment="1">
      <alignment horizontal="justify" vertical="center"/>
    </xf>
    <xf numFmtId="0" fontId="7" fillId="2" borderId="0" xfId="0" applyFont="1" applyFill="1" applyAlignment="1">
      <alignment horizontal="left" vertical="center"/>
    </xf>
    <xf numFmtId="41" fontId="5" fillId="2" borderId="0" xfId="0" applyNumberFormat="1" applyFont="1" applyFill="1" applyAlignment="1">
      <alignment horizontal="center" vertical="top"/>
    </xf>
    <xf numFmtId="3" fontId="5" fillId="2" borderId="0" xfId="0" applyNumberFormat="1" applyFont="1" applyFill="1" applyAlignment="1">
      <alignment horizontal="center" vertical="top"/>
    </xf>
    <xf numFmtId="164" fontId="5" fillId="2" borderId="0" xfId="0" applyNumberFormat="1" applyFont="1" applyFill="1" applyAlignment="1">
      <alignment horizontal="right" vertical="top"/>
    </xf>
    <xf numFmtId="0" fontId="5" fillId="2" borderId="0" xfId="0" applyFont="1" applyFill="1" applyAlignment="1">
      <alignment horizontal="right" vertical="center"/>
    </xf>
    <xf numFmtId="41" fontId="5" fillId="2" borderId="0" xfId="0" applyNumberFormat="1" applyFont="1" applyFill="1" applyAlignment="1">
      <alignment horizontal="right" vertical="top"/>
    </xf>
    <xf numFmtId="49" fontId="0" fillId="2" borderId="0" xfId="0" applyNumberFormat="1" applyFill="1"/>
    <xf numFmtId="0" fontId="2" fillId="2" borderId="0" xfId="0" applyFont="1" applyFill="1"/>
    <xf numFmtId="0" fontId="5" fillId="2" borderId="0" xfId="0" applyFont="1" applyFill="1"/>
    <xf numFmtId="41" fontId="5" fillId="2" borderId="0" xfId="0" applyNumberFormat="1" applyFont="1" applyFill="1" applyAlignment="1">
      <alignment horizontal="right" vertical="center"/>
    </xf>
    <xf numFmtId="0" fontId="0" fillId="2" borderId="0" xfId="0" applyFill="1"/>
    <xf numFmtId="41" fontId="5" fillId="2" borderId="1" xfId="0" applyNumberFormat="1" applyFont="1" applyFill="1" applyBorder="1" applyAlignment="1">
      <alignment horizontal="right" vertical="top"/>
    </xf>
    <xf numFmtId="3" fontId="3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64" fontId="7" fillId="2" borderId="1" xfId="0" applyNumberFormat="1" applyFont="1" applyFill="1" applyBorder="1" applyAlignment="1">
      <alignment horizontal="right" vertical="top"/>
    </xf>
    <xf numFmtId="41" fontId="7" fillId="2" borderId="0" xfId="0" applyNumberFormat="1" applyFont="1" applyFill="1" applyAlignment="1">
      <alignment horizontal="right" vertical="top"/>
    </xf>
    <xf numFmtId="4" fontId="0" fillId="2" borderId="0" xfId="0" applyNumberFormat="1" applyFill="1" applyAlignment="1">
      <alignment vertical="center"/>
    </xf>
    <xf numFmtId="4" fontId="0" fillId="2" borderId="0" xfId="0" applyNumberFormat="1" applyFill="1"/>
    <xf numFmtId="41" fontId="7" fillId="2" borderId="2" xfId="0" applyNumberFormat="1" applyFont="1" applyFill="1" applyBorder="1" applyAlignment="1">
      <alignment horizontal="right" vertical="top"/>
    </xf>
    <xf numFmtId="41" fontId="0" fillId="2" borderId="0" xfId="0" applyNumberFormat="1" applyFill="1" applyAlignment="1">
      <alignment vertical="center"/>
    </xf>
    <xf numFmtId="41" fontId="3" fillId="2" borderId="0" xfId="0" applyNumberFormat="1" applyFont="1" applyFill="1" applyAlignment="1">
      <alignment horizontal="right" vertical="top"/>
    </xf>
    <xf numFmtId="3" fontId="0" fillId="2" borderId="0" xfId="0" applyNumberFormat="1" applyFill="1"/>
    <xf numFmtId="43" fontId="9" fillId="2" borderId="0" xfId="0" applyNumberFormat="1" applyFont="1" applyFill="1" applyAlignment="1">
      <alignment vertical="top" wrapText="1" readingOrder="1"/>
    </xf>
    <xf numFmtId="43" fontId="10" fillId="2" borderId="0" xfId="0" applyNumberFormat="1" applyFont="1" applyFill="1"/>
    <xf numFmtId="164" fontId="7" fillId="2" borderId="3" xfId="0" applyNumberFormat="1" applyFont="1" applyFill="1" applyBorder="1" applyAlignment="1">
      <alignment horizontal="right" vertical="top"/>
    </xf>
    <xf numFmtId="0" fontId="7" fillId="2" borderId="0" xfId="0" applyFont="1" applyFill="1" applyAlignment="1">
      <alignment horizontal="left" vertical="top"/>
    </xf>
    <xf numFmtId="41" fontId="5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right"/>
    </xf>
    <xf numFmtId="3" fontId="0" fillId="2" borderId="0" xfId="0" applyNumberFormat="1" applyFill="1" applyAlignment="1">
      <alignment vertical="center"/>
    </xf>
    <xf numFmtId="41" fontId="0" fillId="2" borderId="0" xfId="0" applyNumberFormat="1" applyFill="1"/>
    <xf numFmtId="164" fontId="5" fillId="2" borderId="0" xfId="0" applyNumberFormat="1" applyFont="1" applyFill="1" applyAlignment="1">
      <alignment horizontal="right" vertical="center"/>
    </xf>
    <xf numFmtId="43" fontId="10" fillId="0" borderId="0" xfId="0" applyNumberFormat="1" applyFont="1"/>
    <xf numFmtId="164" fontId="0" fillId="2" borderId="0" xfId="0" applyNumberFormat="1" applyFill="1"/>
    <xf numFmtId="165" fontId="0" fillId="2" borderId="0" xfId="0" applyNumberFormat="1" applyFill="1" applyAlignment="1">
      <alignment vertical="center"/>
    </xf>
    <xf numFmtId="41" fontId="2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6" fontId="0" fillId="2" borderId="0" xfId="0" applyNumberFormat="1" applyFill="1" applyAlignment="1">
      <alignment vertical="center"/>
    </xf>
    <xf numFmtId="164" fontId="7" fillId="2" borderId="0" xfId="0" applyNumberFormat="1" applyFont="1" applyFill="1" applyAlignment="1">
      <alignment horizontal="right" vertical="top"/>
    </xf>
    <xf numFmtId="167" fontId="0" fillId="2" borderId="0" xfId="0" applyNumberFormat="1" applyFill="1" applyAlignment="1">
      <alignment vertical="center"/>
    </xf>
    <xf numFmtId="41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0" fontId="11" fillId="2" borderId="0" xfId="0" applyFont="1" applyFill="1" applyAlignment="1">
      <alignment horizontal="left" vertical="center"/>
    </xf>
    <xf numFmtId="41" fontId="11" fillId="2" borderId="0" xfId="0" applyNumberFormat="1" applyFont="1" applyFill="1" applyAlignment="1">
      <alignment horizontal="left" vertical="center"/>
    </xf>
    <xf numFmtId="41" fontId="2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49" fontId="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41" fontId="11" fillId="2" borderId="0" xfId="0" applyNumberFormat="1" applyFont="1" applyFill="1" applyAlignment="1">
      <alignment vertical="center"/>
    </xf>
    <xf numFmtId="41" fontId="11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0</xdr:row>
      <xdr:rowOff>171450</xdr:rowOff>
    </xdr:from>
    <xdr:to>
      <xdr:col>6</xdr:col>
      <xdr:colOff>118110</xdr:colOff>
      <xdr:row>5</xdr:row>
      <xdr:rowOff>180975</xdr:rowOff>
    </xdr:to>
    <xdr:pic>
      <xdr:nvPicPr>
        <xdr:cNvPr id="2" name="Imagen 1" descr="Interfaz de usuario gráfica, Texto, Aplicación, Chat o mensaje de texto">
          <a:extLst>
            <a:ext uri="{FF2B5EF4-FFF2-40B4-BE49-F238E27FC236}">
              <a16:creationId xmlns:a16="http://schemas.microsoft.com/office/drawing/2014/main" id="{A5D13CCE-8107-48B2-AE01-F87F5FB36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171450"/>
          <a:ext cx="274701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malena.SRSVALDESIA\Downloads\3-Estados%20Financieros%20Valdesia%20MARZO%20%202026.xlsx" TargetMode="External"/><Relationship Id="rId1" Type="http://schemas.openxmlformats.org/officeDocument/2006/relationships/externalLinkPath" Target="3-Estados%20Financieros%20Valdesia%20MARZO%20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za  Agosto 2021 "/>
      <sheetName val="Balanza comprobacion  Intranet"/>
      <sheetName val="Activos fijos "/>
      <sheetName val="BALANCE GENERAL"/>
      <sheetName val="Notas Estados Financieros"/>
      <sheetName val="ERF"/>
      <sheetName val="ECMP"/>
      <sheetName val="Sheet1"/>
    </sheetNames>
    <sheetDataSet>
      <sheetData sheetId="0"/>
      <sheetData sheetId="1">
        <row r="12">
          <cell r="F12">
            <v>25000</v>
          </cell>
        </row>
        <row r="13">
          <cell r="F13">
            <v>14045107.300000276</v>
          </cell>
        </row>
        <row r="14">
          <cell r="F14">
            <v>0</v>
          </cell>
        </row>
        <row r="15">
          <cell r="F15">
            <v>82418.159999999916</v>
          </cell>
        </row>
        <row r="16">
          <cell r="F16">
            <v>0</v>
          </cell>
        </row>
        <row r="21">
          <cell r="F21">
            <v>4492499.2799999993</v>
          </cell>
        </row>
      </sheetData>
      <sheetData sheetId="2">
        <row r="14">
          <cell r="F14">
            <v>17546131.030000001</v>
          </cell>
        </row>
      </sheetData>
      <sheetData sheetId="3"/>
      <sheetData sheetId="4">
        <row r="49">
          <cell r="C49">
            <v>0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EFBC0-8D9C-4F36-B769-3FF5CBFA9F4B}">
  <sheetPr>
    <pageSetUpPr fitToPage="1"/>
  </sheetPr>
  <dimension ref="A2:O71"/>
  <sheetViews>
    <sheetView showGridLines="0" tabSelected="1" topLeftCell="C1" workbookViewId="0">
      <selection activeCell="I58" sqref="I58"/>
    </sheetView>
  </sheetViews>
  <sheetFormatPr baseColWidth="10" defaultColWidth="11.42578125" defaultRowHeight="15" x14ac:dyDescent="0.25"/>
  <cols>
    <col min="1" max="1" width="7.5703125" style="55" hidden="1" customWidth="1"/>
    <col min="2" max="2" width="3.7109375" style="8" hidden="1" customWidth="1"/>
    <col min="3" max="4" width="3.7109375" style="8" customWidth="1"/>
    <col min="5" max="5" width="4.28515625" style="8" customWidth="1"/>
    <col min="6" max="6" width="35" style="8" customWidth="1"/>
    <col min="7" max="7" width="5.140625" style="8" customWidth="1"/>
    <col min="8" max="8" width="5" style="8" customWidth="1"/>
    <col min="9" max="9" width="14.42578125" style="49" bestFit="1" customWidth="1"/>
    <col min="10" max="10" width="17" style="8" customWidth="1"/>
    <col min="11" max="11" width="14.42578125" style="49" bestFit="1" customWidth="1"/>
    <col min="12" max="12" width="16.7109375" style="8" customWidth="1"/>
    <col min="13" max="13" width="20.42578125" style="5" customWidth="1"/>
    <col min="14" max="14" width="12" style="5" bestFit="1" customWidth="1"/>
    <col min="15" max="16384" width="11.42578125" style="6"/>
  </cols>
  <sheetData>
    <row r="2" spans="1:14" ht="15.75" x14ac:dyDescent="0.25">
      <c r="A2" s="1"/>
      <c r="B2" s="2"/>
      <c r="C2" s="2"/>
      <c r="D2" s="2"/>
      <c r="E2" s="3"/>
      <c r="F2" s="3"/>
      <c r="G2" s="3"/>
      <c r="H2" s="3"/>
      <c r="I2" s="4"/>
      <c r="J2" s="3"/>
      <c r="K2" s="4"/>
      <c r="L2" s="3"/>
    </row>
    <row r="3" spans="1:14" ht="15.75" x14ac:dyDescent="0.25">
      <c r="A3" s="1"/>
      <c r="B3" s="2"/>
      <c r="C3" s="2"/>
      <c r="D3" s="2"/>
      <c r="E3" s="7" t="s">
        <v>0</v>
      </c>
      <c r="F3" s="7"/>
      <c r="G3" s="7"/>
      <c r="H3" s="7"/>
      <c r="I3" s="7"/>
      <c r="J3" s="7"/>
      <c r="K3" s="7"/>
      <c r="L3" s="7"/>
    </row>
    <row r="4" spans="1:14" ht="15.75" x14ac:dyDescent="0.25">
      <c r="A4" s="1"/>
      <c r="B4" s="2"/>
      <c r="C4" s="2"/>
      <c r="D4" s="2"/>
      <c r="E4" s="7" t="s">
        <v>1</v>
      </c>
      <c r="F4" s="7"/>
      <c r="G4" s="7"/>
      <c r="H4" s="7"/>
      <c r="I4" s="7"/>
      <c r="J4" s="7"/>
      <c r="K4" s="7"/>
      <c r="L4" s="7"/>
    </row>
    <row r="5" spans="1:14" ht="15.75" x14ac:dyDescent="0.25">
      <c r="A5" s="1"/>
      <c r="B5" s="2"/>
      <c r="C5" s="2"/>
      <c r="D5" s="2"/>
      <c r="E5" s="7" t="s">
        <v>2</v>
      </c>
      <c r="F5" s="7"/>
      <c r="G5" s="7"/>
      <c r="H5" s="7"/>
      <c r="I5" s="7"/>
      <c r="J5" s="7"/>
      <c r="K5" s="7"/>
      <c r="L5" s="7"/>
    </row>
    <row r="6" spans="1:14" ht="15.75" x14ac:dyDescent="0.25">
      <c r="A6" s="1"/>
      <c r="B6" s="2"/>
      <c r="C6" s="2"/>
      <c r="D6" s="2"/>
      <c r="E6" s="7" t="s">
        <v>3</v>
      </c>
      <c r="F6" s="7"/>
      <c r="G6" s="7"/>
      <c r="H6" s="7"/>
      <c r="I6" s="7"/>
      <c r="J6" s="7"/>
      <c r="K6" s="7"/>
      <c r="L6" s="7"/>
    </row>
    <row r="7" spans="1:14" x14ac:dyDescent="0.25">
      <c r="A7" s="1"/>
      <c r="B7" s="2"/>
      <c r="C7" s="2"/>
      <c r="D7" s="2"/>
      <c r="F7" s="9"/>
      <c r="G7" s="9"/>
      <c r="H7" s="9"/>
      <c r="I7" s="10" t="s">
        <v>4</v>
      </c>
      <c r="J7" s="10"/>
      <c r="K7" s="10"/>
      <c r="L7" s="11"/>
    </row>
    <row r="8" spans="1:14" ht="15.75" x14ac:dyDescent="0.25">
      <c r="A8" s="1"/>
      <c r="B8" s="2"/>
      <c r="C8" s="2"/>
      <c r="D8" s="2"/>
      <c r="E8" s="12" t="s">
        <v>5</v>
      </c>
      <c r="F8" s="13"/>
      <c r="G8" s="13"/>
      <c r="H8" s="13"/>
      <c r="I8" s="14"/>
      <c r="J8" s="13"/>
      <c r="K8" s="14"/>
      <c r="L8" s="13"/>
    </row>
    <row r="9" spans="1:14" x14ac:dyDescent="0.25">
      <c r="A9" s="1"/>
      <c r="B9" s="2"/>
      <c r="C9" s="2"/>
      <c r="D9" s="2"/>
      <c r="E9" s="15" t="s">
        <v>6</v>
      </c>
      <c r="F9" s="13"/>
      <c r="G9" s="13"/>
      <c r="H9" s="13"/>
      <c r="I9" s="14"/>
      <c r="J9" s="13"/>
      <c r="K9" s="16"/>
      <c r="L9" s="17"/>
    </row>
    <row r="10" spans="1:14" x14ac:dyDescent="0.25">
      <c r="A10" s="1"/>
      <c r="B10" s="2"/>
      <c r="C10" s="2"/>
      <c r="D10" s="2"/>
      <c r="E10" s="9"/>
      <c r="F10" s="9" t="s">
        <v>7</v>
      </c>
      <c r="G10" s="9"/>
      <c r="H10" s="9"/>
      <c r="I10" s="18">
        <f>'[1]Balanza comprobacion  Intranet'!F12+'[1]Balanza comprobacion  Intranet'!F13+'[1]Balanza comprobacion  Intranet'!F14+'[1]Balanza comprobacion  Intranet'!F15+'[1]Balanza comprobacion  Intranet'!F16</f>
        <v>14152525.460000277</v>
      </c>
      <c r="J10" s="19"/>
      <c r="K10" s="20"/>
      <c r="L10" s="17"/>
    </row>
    <row r="11" spans="1:14" customFormat="1" ht="16.5" customHeight="1" x14ac:dyDescent="0.25">
      <c r="A11" s="21"/>
      <c r="B11" s="22"/>
      <c r="C11" s="22"/>
      <c r="D11" s="22"/>
      <c r="E11" s="23"/>
      <c r="F11" s="9" t="s">
        <v>8</v>
      </c>
      <c r="G11" s="9"/>
      <c r="H11" s="9"/>
      <c r="I11" s="24"/>
      <c r="J11" s="19"/>
      <c r="K11" s="20"/>
      <c r="L11" s="17"/>
      <c r="M11" s="25"/>
      <c r="N11" s="25"/>
    </row>
    <row r="12" spans="1:14" customFormat="1" ht="14.25" customHeight="1" x14ac:dyDescent="0.25">
      <c r="A12" s="21"/>
      <c r="B12" s="22"/>
      <c r="C12" s="22"/>
      <c r="D12" s="22"/>
      <c r="E12" s="23"/>
      <c r="F12" s="9" t="s">
        <v>9</v>
      </c>
      <c r="G12" s="9"/>
      <c r="H12" s="9"/>
      <c r="I12" s="24"/>
      <c r="J12" s="19"/>
      <c r="K12" s="20"/>
      <c r="L12" s="17"/>
      <c r="M12" s="25"/>
      <c r="N12" s="25"/>
    </row>
    <row r="13" spans="1:14" customFormat="1" x14ac:dyDescent="0.25">
      <c r="A13" s="21"/>
      <c r="B13" s="22"/>
      <c r="C13" s="22"/>
      <c r="D13" s="22"/>
      <c r="E13" s="23"/>
      <c r="F13" s="9" t="s">
        <v>10</v>
      </c>
      <c r="G13" s="9"/>
      <c r="H13" s="9"/>
      <c r="I13" s="20">
        <f>'[1]Balanza comprobacion  Intranet'!F21</f>
        <v>4492499.2799999993</v>
      </c>
      <c r="J13" s="19"/>
      <c r="K13" s="20"/>
      <c r="L13" s="17"/>
      <c r="M13" s="25"/>
      <c r="N13" s="25"/>
    </row>
    <row r="14" spans="1:14" ht="13.5" customHeight="1" x14ac:dyDescent="0.25">
      <c r="A14" s="1"/>
      <c r="B14" s="2"/>
      <c r="C14" s="2"/>
      <c r="D14" s="2"/>
      <c r="E14" s="9"/>
      <c r="F14" s="9" t="s">
        <v>11</v>
      </c>
      <c r="G14" s="9"/>
      <c r="H14" s="9"/>
      <c r="I14" s="24"/>
      <c r="J14" s="19"/>
      <c r="K14" s="20"/>
      <c r="L14" s="17"/>
    </row>
    <row r="15" spans="1:14" customFormat="1" ht="15" customHeight="1" x14ac:dyDescent="0.25">
      <c r="A15" s="21"/>
      <c r="B15" s="22"/>
      <c r="C15" s="22"/>
      <c r="D15" s="22"/>
      <c r="E15" s="23"/>
      <c r="F15" s="9" t="s">
        <v>12</v>
      </c>
      <c r="G15" s="9"/>
      <c r="H15" s="9"/>
      <c r="I15" s="26">
        <f>+'[1]Notas Estados Financieros'!C49</f>
        <v>0</v>
      </c>
      <c r="J15" s="19"/>
      <c r="K15" s="20"/>
      <c r="L15" s="17"/>
      <c r="M15" s="27"/>
      <c r="N15" s="28"/>
    </row>
    <row r="16" spans="1:14" customFormat="1" x14ac:dyDescent="0.25">
      <c r="A16" s="21"/>
      <c r="B16" s="22"/>
      <c r="C16" s="22"/>
      <c r="D16" s="22"/>
      <c r="E16" s="23"/>
      <c r="F16" s="9" t="s">
        <v>13</v>
      </c>
      <c r="G16" s="9"/>
      <c r="H16" s="9"/>
      <c r="I16" s="24"/>
      <c r="J16" s="19"/>
      <c r="K16" s="20"/>
      <c r="L16" s="17"/>
      <c r="M16" s="25"/>
      <c r="N16" s="25"/>
    </row>
    <row r="17" spans="1:14" x14ac:dyDescent="0.25">
      <c r="A17" s="1"/>
      <c r="B17" s="2"/>
      <c r="C17" s="2"/>
      <c r="D17" s="2"/>
      <c r="E17" s="15" t="s">
        <v>14</v>
      </c>
      <c r="F17" s="9"/>
      <c r="G17" s="9"/>
      <c r="H17" s="9"/>
      <c r="I17" s="29">
        <f>+I10+I13+I15+I14</f>
        <v>18645024.740000278</v>
      </c>
      <c r="J17" s="19"/>
      <c r="K17" s="30"/>
      <c r="L17" s="17"/>
    </row>
    <row r="18" spans="1:14" x14ac:dyDescent="0.25">
      <c r="A18" s="1"/>
      <c r="B18" s="2"/>
      <c r="C18" s="2"/>
      <c r="D18" s="2"/>
      <c r="E18" s="15"/>
      <c r="F18" s="9"/>
      <c r="G18" s="9"/>
      <c r="H18" s="9"/>
      <c r="I18" s="24"/>
      <c r="J18" s="19"/>
      <c r="K18" s="20"/>
      <c r="L18" s="17"/>
    </row>
    <row r="19" spans="1:14" ht="12" customHeight="1" x14ac:dyDescent="0.25">
      <c r="A19" s="1"/>
      <c r="B19" s="2"/>
      <c r="C19" s="2"/>
      <c r="D19" s="2"/>
      <c r="E19" s="15" t="s">
        <v>15</v>
      </c>
      <c r="F19" s="9"/>
      <c r="G19" s="9"/>
      <c r="H19" s="9"/>
      <c r="I19" s="24"/>
      <c r="J19" s="19"/>
      <c r="K19" s="20"/>
      <c r="L19" s="17"/>
    </row>
    <row r="20" spans="1:14" customFormat="1" ht="15" hidden="1" customHeight="1" x14ac:dyDescent="0.25">
      <c r="A20" s="21"/>
      <c r="B20" s="22"/>
      <c r="C20" s="22"/>
      <c r="D20" s="22"/>
      <c r="E20" s="23"/>
      <c r="F20" s="9" t="s">
        <v>16</v>
      </c>
      <c r="G20" s="9"/>
      <c r="H20" s="9"/>
      <c r="I20" s="24"/>
      <c r="J20" s="19"/>
      <c r="K20" s="20"/>
      <c r="L20" s="17"/>
      <c r="M20" s="25"/>
      <c r="N20" s="25"/>
    </row>
    <row r="21" spans="1:14" customFormat="1" ht="15" hidden="1" customHeight="1" x14ac:dyDescent="0.25">
      <c r="A21" s="21"/>
      <c r="B21" s="22"/>
      <c r="C21" s="22"/>
      <c r="D21" s="22"/>
      <c r="E21" s="23"/>
      <c r="F21" s="9" t="s">
        <v>17</v>
      </c>
      <c r="G21" s="9"/>
      <c r="H21" s="9"/>
      <c r="I21" s="24"/>
      <c r="J21" s="19"/>
      <c r="K21" s="20"/>
      <c r="L21" s="17"/>
      <c r="M21" s="25"/>
      <c r="N21" s="25"/>
    </row>
    <row r="22" spans="1:14" customFormat="1" hidden="1" x14ac:dyDescent="0.25">
      <c r="A22" s="21"/>
      <c r="B22" s="22"/>
      <c r="C22" s="22"/>
      <c r="D22" s="22"/>
      <c r="E22" s="23"/>
      <c r="F22" s="9" t="s">
        <v>18</v>
      </c>
      <c r="G22" s="9"/>
      <c r="H22" s="9"/>
      <c r="I22" s="24"/>
      <c r="J22" s="19"/>
      <c r="K22" s="20"/>
      <c r="L22" s="17"/>
      <c r="M22" s="25"/>
      <c r="N22" s="25"/>
    </row>
    <row r="23" spans="1:14" customFormat="1" x14ac:dyDescent="0.25">
      <c r="A23" s="21"/>
      <c r="B23" s="22"/>
      <c r="C23" s="22"/>
      <c r="D23" s="22"/>
      <c r="E23" s="23"/>
      <c r="F23" s="9" t="s">
        <v>19</v>
      </c>
      <c r="G23" s="9"/>
      <c r="H23" s="9"/>
      <c r="I23" s="24"/>
      <c r="J23" s="19"/>
      <c r="K23" s="20"/>
      <c r="L23" s="17"/>
      <c r="M23" s="25"/>
      <c r="N23" s="25"/>
    </row>
    <row r="24" spans="1:14" x14ac:dyDescent="0.25">
      <c r="A24" s="1"/>
      <c r="B24" s="2"/>
      <c r="C24" s="2"/>
      <c r="D24" s="2"/>
      <c r="E24" s="9"/>
      <c r="F24" s="9" t="s">
        <v>20</v>
      </c>
      <c r="G24" s="9"/>
      <c r="H24" s="9"/>
      <c r="I24" s="18">
        <f>'[1]Activos fijos '!F14</f>
        <v>17546131.030000001</v>
      </c>
      <c r="J24" s="19"/>
      <c r="K24" s="20"/>
      <c r="L24" s="17"/>
      <c r="M24" s="31"/>
    </row>
    <row r="25" spans="1:14" x14ac:dyDescent="0.25">
      <c r="A25" s="1"/>
      <c r="B25" s="2"/>
      <c r="C25" s="2"/>
      <c r="D25" s="2"/>
      <c r="E25" s="9"/>
      <c r="F25" s="9" t="s">
        <v>21</v>
      </c>
      <c r="G25" s="9"/>
      <c r="H25" s="9"/>
      <c r="I25" s="26">
        <v>0</v>
      </c>
      <c r="J25" s="19"/>
      <c r="K25" s="20"/>
      <c r="L25" s="17"/>
      <c r="M25" s="31"/>
    </row>
    <row r="26" spans="1:14" customFormat="1" ht="15.75" customHeight="1" x14ac:dyDescent="0.25">
      <c r="A26" s="21"/>
      <c r="B26" s="22"/>
      <c r="C26" s="22"/>
      <c r="D26" s="22"/>
      <c r="E26" s="23"/>
      <c r="F26" s="9" t="s">
        <v>22</v>
      </c>
      <c r="G26" s="9"/>
      <c r="H26" s="9"/>
      <c r="I26" s="24"/>
      <c r="J26" s="19"/>
      <c r="K26" s="20"/>
      <c r="L26" s="17"/>
      <c r="M26" s="32"/>
      <c r="N26" s="25"/>
    </row>
    <row r="27" spans="1:14" x14ac:dyDescent="0.25">
      <c r="A27" s="1"/>
      <c r="B27" s="2"/>
      <c r="C27" s="2"/>
      <c r="D27" s="2"/>
      <c r="E27" s="15" t="s">
        <v>23</v>
      </c>
      <c r="F27" s="9"/>
      <c r="G27" s="9"/>
      <c r="H27" s="9"/>
      <c r="I27" s="29">
        <f>+I24+I25</f>
        <v>17546131.030000001</v>
      </c>
      <c r="J27" s="19"/>
      <c r="K27" s="30"/>
      <c r="L27" s="17"/>
      <c r="M27" s="31"/>
    </row>
    <row r="28" spans="1:14" x14ac:dyDescent="0.25">
      <c r="A28" s="1"/>
      <c r="B28" s="2"/>
      <c r="C28" s="2"/>
      <c r="D28" s="2"/>
      <c r="E28" s="15"/>
      <c r="F28" s="9"/>
      <c r="G28" s="9"/>
      <c r="H28" s="9"/>
      <c r="I28" s="24"/>
      <c r="J28" s="19"/>
      <c r="K28" s="20"/>
      <c r="L28" s="17"/>
      <c r="M28" s="31"/>
    </row>
    <row r="29" spans="1:14" ht="15.75" thickBot="1" x14ac:dyDescent="0.3">
      <c r="A29" s="1"/>
      <c r="B29" s="2"/>
      <c r="C29" s="2"/>
      <c r="D29" s="2"/>
      <c r="E29" s="15" t="s">
        <v>24</v>
      </c>
      <c r="F29" s="9"/>
      <c r="G29" s="9"/>
      <c r="H29" s="9"/>
      <c r="I29" s="33">
        <f>+I17+I27</f>
        <v>36191155.770000279</v>
      </c>
      <c r="J29" s="19"/>
      <c r="K29" s="30"/>
      <c r="L29" s="17"/>
      <c r="N29" s="34"/>
    </row>
    <row r="30" spans="1:14" ht="6.75" customHeight="1" thickTop="1" x14ac:dyDescent="0.25">
      <c r="A30" s="1"/>
      <c r="B30" s="2"/>
      <c r="C30" s="2"/>
      <c r="D30" s="2"/>
      <c r="E30" s="9"/>
      <c r="F30" s="9" t="s">
        <v>25</v>
      </c>
      <c r="G30" s="9"/>
      <c r="H30" s="9"/>
      <c r="I30" s="24"/>
      <c r="J30" s="19"/>
      <c r="K30" s="20"/>
      <c r="L30" s="17"/>
    </row>
    <row r="31" spans="1:14" ht="15.75" x14ac:dyDescent="0.25">
      <c r="A31" s="1"/>
      <c r="B31" s="2"/>
      <c r="C31" s="2"/>
      <c r="D31" s="2"/>
      <c r="E31" s="12" t="s">
        <v>26</v>
      </c>
      <c r="F31" s="9"/>
      <c r="G31" s="9"/>
      <c r="H31" s="9"/>
      <c r="I31" s="24"/>
      <c r="J31" s="19"/>
      <c r="K31" s="20"/>
      <c r="L31" s="17"/>
      <c r="N31" s="35"/>
    </row>
    <row r="32" spans="1:14" x14ac:dyDescent="0.25">
      <c r="A32" s="1"/>
      <c r="B32" s="2"/>
      <c r="C32" s="2"/>
      <c r="D32" s="2"/>
      <c r="E32" s="15" t="s">
        <v>27</v>
      </c>
      <c r="F32" s="9"/>
      <c r="G32" s="9"/>
      <c r="H32" s="9"/>
      <c r="I32" s="24"/>
      <c r="J32" s="19"/>
      <c r="K32" s="20"/>
      <c r="L32" s="17"/>
      <c r="N32" s="6"/>
    </row>
    <row r="33" spans="1:14" customFormat="1" x14ac:dyDescent="0.25">
      <c r="A33" s="21"/>
      <c r="B33" s="22"/>
      <c r="C33" s="22"/>
      <c r="D33" s="22"/>
      <c r="E33" s="23"/>
      <c r="F33" s="9" t="s">
        <v>28</v>
      </c>
      <c r="G33" s="9"/>
      <c r="H33" s="9"/>
      <c r="I33" s="20">
        <v>0</v>
      </c>
      <c r="J33" s="19"/>
      <c r="K33" s="20"/>
      <c r="L33" s="17"/>
      <c r="M33" s="36"/>
      <c r="N33" s="36"/>
    </row>
    <row r="34" spans="1:14" x14ac:dyDescent="0.25">
      <c r="A34" s="1"/>
      <c r="B34" s="2"/>
      <c r="C34" s="2"/>
      <c r="D34" s="2"/>
      <c r="E34" s="9"/>
      <c r="F34" s="9" t="s">
        <v>29</v>
      </c>
      <c r="G34" s="9"/>
      <c r="H34" s="9"/>
      <c r="I34" s="37">
        <v>11846741.869999999</v>
      </c>
      <c r="J34" s="19"/>
      <c r="K34" s="38"/>
      <c r="L34" s="17"/>
    </row>
    <row r="35" spans="1:14" customFormat="1" ht="0.75" customHeight="1" x14ac:dyDescent="0.25">
      <c r="A35" s="21"/>
      <c r="B35" s="22"/>
      <c r="C35" s="22"/>
      <c r="D35" s="22"/>
      <c r="E35" s="23"/>
      <c r="F35" s="9" t="s">
        <v>30</v>
      </c>
      <c r="G35" s="9"/>
      <c r="H35" s="9"/>
      <c r="I35" s="24"/>
      <c r="J35" s="19"/>
      <c r="K35" s="20"/>
      <c r="L35" s="17"/>
      <c r="M35" s="25"/>
      <c r="N35" s="25"/>
    </row>
    <row r="36" spans="1:14" customFormat="1" hidden="1" x14ac:dyDescent="0.25">
      <c r="A36" s="21"/>
      <c r="B36" s="22"/>
      <c r="C36" s="22"/>
      <c r="D36" s="22"/>
      <c r="E36" s="23"/>
      <c r="F36" s="9" t="s">
        <v>31</v>
      </c>
      <c r="G36" s="9"/>
      <c r="H36" s="9"/>
      <c r="I36" s="24"/>
      <c r="J36" s="19"/>
      <c r="K36" s="20"/>
      <c r="L36" s="17"/>
      <c r="M36" s="25"/>
      <c r="N36" s="25"/>
    </row>
    <row r="37" spans="1:14" customFormat="1" x14ac:dyDescent="0.25">
      <c r="A37" s="21"/>
      <c r="B37" s="22"/>
      <c r="C37" s="22"/>
      <c r="D37" s="22"/>
      <c r="E37" s="23"/>
      <c r="F37" s="9" t="s">
        <v>32</v>
      </c>
      <c r="G37" s="9"/>
      <c r="H37" s="9"/>
      <c r="I37" s="37">
        <v>339686.13</v>
      </c>
      <c r="J37" s="19"/>
      <c r="K37" s="20"/>
      <c r="L37" s="17"/>
      <c r="M37" s="36"/>
      <c r="N37" s="25"/>
    </row>
    <row r="38" spans="1:14" customFormat="1" ht="15" customHeight="1" x14ac:dyDescent="0.25">
      <c r="A38" s="21"/>
      <c r="B38" s="22"/>
      <c r="C38" s="22"/>
      <c r="D38" s="22"/>
      <c r="E38" s="23"/>
      <c r="F38" s="9" t="s">
        <v>33</v>
      </c>
      <c r="G38" s="9"/>
      <c r="H38" s="9"/>
      <c r="I38" s="20">
        <v>0</v>
      </c>
      <c r="J38" s="19"/>
      <c r="K38" s="20"/>
      <c r="L38" s="17"/>
      <c r="M38" s="25"/>
      <c r="N38" s="25"/>
    </row>
    <row r="39" spans="1:14" customFormat="1" ht="15" hidden="1" customHeight="1" x14ac:dyDescent="0.25">
      <c r="A39" s="21"/>
      <c r="B39" s="22"/>
      <c r="C39" s="22"/>
      <c r="D39" s="22"/>
      <c r="E39" s="23"/>
      <c r="F39" s="9" t="s">
        <v>34</v>
      </c>
      <c r="G39" s="9"/>
      <c r="H39" s="9"/>
      <c r="I39" s="20"/>
      <c r="J39" s="19"/>
      <c r="K39" s="20"/>
      <c r="L39" s="17"/>
      <c r="M39" s="25"/>
      <c r="N39" s="25"/>
    </row>
    <row r="40" spans="1:14" customFormat="1" ht="15" hidden="1" customHeight="1" x14ac:dyDescent="0.25">
      <c r="A40" s="21"/>
      <c r="B40" s="22"/>
      <c r="C40" s="22"/>
      <c r="D40" s="22"/>
      <c r="E40" s="23"/>
      <c r="F40" s="9" t="s">
        <v>35</v>
      </c>
      <c r="G40" s="9"/>
      <c r="H40" s="9"/>
      <c r="I40" s="20"/>
      <c r="J40" s="19"/>
      <c r="K40" s="20"/>
      <c r="L40" s="17"/>
      <c r="M40" s="25"/>
      <c r="N40" s="25"/>
    </row>
    <row r="41" spans="1:14" customFormat="1" ht="15" hidden="1" customHeight="1" x14ac:dyDescent="0.25">
      <c r="A41" s="21"/>
      <c r="B41" s="22"/>
      <c r="C41" s="22"/>
      <c r="D41" s="22"/>
      <c r="E41" s="23"/>
      <c r="F41" s="9" t="s">
        <v>36</v>
      </c>
      <c r="G41" s="9"/>
      <c r="H41" s="9"/>
      <c r="I41" s="20">
        <v>0</v>
      </c>
      <c r="J41" s="19"/>
      <c r="K41" s="20"/>
      <c r="L41" s="17"/>
      <c r="M41" s="25"/>
      <c r="N41" s="25"/>
    </row>
    <row r="42" spans="1:14" x14ac:dyDescent="0.25">
      <c r="A42" s="1"/>
      <c r="B42" s="2"/>
      <c r="C42" s="2"/>
      <c r="D42" s="2"/>
      <c r="E42" s="15" t="s">
        <v>37</v>
      </c>
      <c r="F42" s="9"/>
      <c r="G42" s="9"/>
      <c r="H42" s="9"/>
      <c r="I42" s="39">
        <f>I34+I37</f>
        <v>12186428</v>
      </c>
      <c r="J42" s="19"/>
      <c r="K42" s="30"/>
      <c r="L42" s="17"/>
    </row>
    <row r="43" spans="1:14" ht="15" customHeight="1" x14ac:dyDescent="0.25">
      <c r="A43" s="1"/>
      <c r="B43" s="2"/>
      <c r="C43" s="2"/>
      <c r="D43" s="2"/>
      <c r="E43" s="15"/>
      <c r="F43" s="9"/>
      <c r="G43" s="9"/>
      <c r="H43" s="9"/>
      <c r="I43" s="24"/>
      <c r="J43" s="19"/>
      <c r="K43" s="20"/>
      <c r="L43" s="17"/>
      <c r="N43" s="34"/>
    </row>
    <row r="44" spans="1:14" customFormat="1" ht="15" hidden="1" customHeight="1" x14ac:dyDescent="0.25">
      <c r="A44" s="21"/>
      <c r="B44" s="22"/>
      <c r="C44" s="22"/>
      <c r="D44" s="22"/>
      <c r="E44" s="40" t="s">
        <v>38</v>
      </c>
      <c r="F44" s="23"/>
      <c r="G44" s="23"/>
      <c r="H44" s="23"/>
      <c r="I44" s="41"/>
      <c r="J44" s="42"/>
      <c r="K44" s="20"/>
      <c r="L44" s="17"/>
      <c r="M44" s="25"/>
      <c r="N44" s="25"/>
    </row>
    <row r="45" spans="1:14" customFormat="1" ht="15" hidden="1" customHeight="1" x14ac:dyDescent="0.25">
      <c r="A45" s="21"/>
      <c r="B45" s="22"/>
      <c r="C45" s="22"/>
      <c r="D45" s="22"/>
      <c r="E45" s="23"/>
      <c r="F45" s="9" t="s">
        <v>39</v>
      </c>
      <c r="G45" s="9"/>
      <c r="H45" s="9"/>
      <c r="I45" s="24"/>
      <c r="J45" s="19"/>
      <c r="K45" s="20"/>
      <c r="L45" s="17"/>
      <c r="M45" s="25"/>
      <c r="N45" s="25"/>
    </row>
    <row r="46" spans="1:14" customFormat="1" ht="15" hidden="1" customHeight="1" x14ac:dyDescent="0.25">
      <c r="A46" s="21"/>
      <c r="B46" s="22"/>
      <c r="C46" s="22"/>
      <c r="D46" s="22"/>
      <c r="E46" s="23"/>
      <c r="F46" s="9" t="s">
        <v>40</v>
      </c>
      <c r="G46" s="9"/>
      <c r="H46" s="9"/>
      <c r="I46" s="24"/>
      <c r="J46" s="19"/>
      <c r="K46" s="20"/>
      <c r="L46" s="17"/>
      <c r="M46" s="25"/>
      <c r="N46" s="25"/>
    </row>
    <row r="47" spans="1:14" customFormat="1" ht="15" hidden="1" customHeight="1" x14ac:dyDescent="0.25">
      <c r="A47" s="21"/>
      <c r="B47" s="22"/>
      <c r="C47" s="22"/>
      <c r="D47" s="22"/>
      <c r="E47" s="23"/>
      <c r="F47" s="9" t="s">
        <v>41</v>
      </c>
      <c r="G47" s="9"/>
      <c r="H47" s="9"/>
      <c r="I47" s="24"/>
      <c r="J47" s="19"/>
      <c r="K47" s="20"/>
      <c r="L47" s="17"/>
      <c r="M47" s="25"/>
      <c r="N47" s="25"/>
    </row>
    <row r="48" spans="1:14" customFormat="1" ht="15" hidden="1" customHeight="1" x14ac:dyDescent="0.25">
      <c r="A48" s="21"/>
      <c r="B48" s="22"/>
      <c r="C48" s="22"/>
      <c r="D48" s="22"/>
      <c r="E48" s="23"/>
      <c r="F48" s="9" t="s">
        <v>42</v>
      </c>
      <c r="G48" s="9"/>
      <c r="H48" s="9"/>
      <c r="I48" s="24"/>
      <c r="J48" s="19"/>
      <c r="K48" s="20"/>
      <c r="L48" s="17"/>
      <c r="M48" s="25"/>
      <c r="N48" s="25"/>
    </row>
    <row r="49" spans="1:15" customFormat="1" ht="15" hidden="1" customHeight="1" x14ac:dyDescent="0.25">
      <c r="A49" s="21"/>
      <c r="B49" s="22"/>
      <c r="C49" s="22"/>
      <c r="D49" s="22"/>
      <c r="E49" s="23"/>
      <c r="F49" s="9" t="s">
        <v>43</v>
      </c>
      <c r="G49" s="9"/>
      <c r="H49" s="9"/>
      <c r="I49" s="24"/>
      <c r="J49" s="19"/>
      <c r="K49" s="20"/>
      <c r="L49" s="17"/>
      <c r="M49" s="25"/>
      <c r="N49" s="25"/>
    </row>
    <row r="50" spans="1:15" customFormat="1" ht="15" hidden="1" customHeight="1" x14ac:dyDescent="0.25">
      <c r="A50" s="21"/>
      <c r="B50" s="22"/>
      <c r="C50" s="22"/>
      <c r="D50" s="22"/>
      <c r="E50" s="23"/>
      <c r="F50" s="9" t="s">
        <v>44</v>
      </c>
      <c r="G50" s="9"/>
      <c r="H50" s="9"/>
      <c r="I50" s="24"/>
      <c r="J50" s="19"/>
      <c r="K50" s="20"/>
      <c r="L50" s="17"/>
      <c r="M50" s="25"/>
      <c r="N50" s="25"/>
    </row>
    <row r="51" spans="1:15" customFormat="1" ht="16.5" hidden="1" customHeight="1" x14ac:dyDescent="0.25">
      <c r="A51" s="21"/>
      <c r="B51" s="22"/>
      <c r="C51" s="22"/>
      <c r="D51" s="22"/>
      <c r="E51" s="40" t="s">
        <v>45</v>
      </c>
      <c r="F51" s="23"/>
      <c r="G51" s="23"/>
      <c r="H51" s="23"/>
      <c r="I51" s="41"/>
      <c r="J51" s="42"/>
      <c r="K51" s="20"/>
      <c r="L51" s="17"/>
      <c r="M51" s="25"/>
      <c r="N51" s="25"/>
    </row>
    <row r="52" spans="1:15" x14ac:dyDescent="0.25">
      <c r="A52" s="1"/>
      <c r="B52" s="2"/>
      <c r="C52" s="2"/>
      <c r="D52" s="2"/>
      <c r="E52" s="15" t="s">
        <v>46</v>
      </c>
      <c r="F52" s="9"/>
      <c r="G52" s="9"/>
      <c r="H52" s="9"/>
      <c r="I52" s="29">
        <f>+I42</f>
        <v>12186428</v>
      </c>
      <c r="J52" s="19"/>
      <c r="K52" s="30"/>
      <c r="L52" s="17"/>
    </row>
    <row r="53" spans="1:15" ht="10.5" customHeight="1" x14ac:dyDescent="0.25">
      <c r="A53" s="1"/>
      <c r="B53" s="2"/>
      <c r="C53" s="2"/>
      <c r="D53" s="2"/>
      <c r="E53" s="15"/>
      <c r="F53" s="9"/>
      <c r="G53" s="9"/>
      <c r="H53" s="9"/>
      <c r="I53" s="24"/>
      <c r="J53" s="19"/>
      <c r="K53" s="20"/>
      <c r="L53" s="17"/>
      <c r="M53" s="43"/>
    </row>
    <row r="54" spans="1:15" ht="15.75" x14ac:dyDescent="0.25">
      <c r="A54" s="1"/>
      <c r="B54" s="2"/>
      <c r="C54" s="2"/>
      <c r="D54" s="2"/>
      <c r="E54" s="12" t="s">
        <v>47</v>
      </c>
      <c r="F54" s="9"/>
      <c r="G54" s="9"/>
      <c r="H54" s="9"/>
      <c r="I54" s="24"/>
      <c r="J54" s="19"/>
      <c r="K54" s="20"/>
      <c r="L54" s="17"/>
    </row>
    <row r="55" spans="1:15" customFormat="1" x14ac:dyDescent="0.25">
      <c r="A55" s="21"/>
      <c r="B55" s="22"/>
      <c r="C55" s="22"/>
      <c r="D55" s="22"/>
      <c r="E55" s="40"/>
      <c r="F55" s="23" t="s">
        <v>48</v>
      </c>
      <c r="G55" s="9"/>
      <c r="H55" s="9"/>
      <c r="I55" s="18">
        <v>4329898</v>
      </c>
      <c r="J55" s="19"/>
      <c r="K55" s="20"/>
      <c r="L55" s="17"/>
      <c r="M55" s="36"/>
      <c r="N55" s="44"/>
    </row>
    <row r="56" spans="1:15" customFormat="1" ht="0.75" customHeight="1" x14ac:dyDescent="0.25">
      <c r="A56" s="21"/>
      <c r="B56" s="22"/>
      <c r="C56" s="22"/>
      <c r="D56" s="22"/>
      <c r="E56" s="23"/>
      <c r="F56" s="9" t="s">
        <v>49</v>
      </c>
      <c r="G56" s="9"/>
      <c r="H56" s="9"/>
      <c r="I56" s="24">
        <v>6590585.2999999998</v>
      </c>
      <c r="J56" s="19"/>
      <c r="K56" s="20"/>
      <c r="L56" s="17"/>
      <c r="M56" s="25"/>
      <c r="N56" s="25"/>
    </row>
    <row r="57" spans="1:15" customFormat="1" x14ac:dyDescent="0.25">
      <c r="A57" s="21"/>
      <c r="B57" s="22"/>
      <c r="C57" s="22"/>
      <c r="D57" s="22"/>
      <c r="E57" s="23"/>
      <c r="F57" s="9" t="s">
        <v>50</v>
      </c>
      <c r="G57" s="9"/>
      <c r="H57" s="9"/>
      <c r="I57" s="45">
        <v>29048072.190000001</v>
      </c>
      <c r="J57" s="46"/>
      <c r="K57" s="24"/>
      <c r="L57" s="17"/>
      <c r="M57" s="47"/>
      <c r="N57" s="25"/>
    </row>
    <row r="58" spans="1:15" x14ac:dyDescent="0.25">
      <c r="A58" s="1"/>
      <c r="B58" s="2"/>
      <c r="C58" s="2"/>
      <c r="D58" s="2"/>
      <c r="E58" s="9"/>
      <c r="F58" s="9" t="s">
        <v>51</v>
      </c>
      <c r="G58" s="9"/>
      <c r="H58" s="9"/>
      <c r="I58" s="45">
        <v>-9373242.4200000037</v>
      </c>
      <c r="J58" s="24"/>
      <c r="K58" s="20"/>
      <c r="L58" s="24"/>
      <c r="M58" s="48"/>
    </row>
    <row r="59" spans="1:15" ht="2.25" customHeight="1" x14ac:dyDescent="0.25">
      <c r="A59" s="1"/>
      <c r="B59" s="2"/>
      <c r="C59" s="2"/>
      <c r="D59" s="2"/>
      <c r="E59" s="9"/>
      <c r="F59" s="9"/>
      <c r="G59" s="9"/>
      <c r="H59" s="9"/>
      <c r="I59" s="24"/>
      <c r="J59" s="19"/>
      <c r="L59" s="50"/>
      <c r="M59" s="51"/>
      <c r="N59" s="34"/>
    </row>
    <row r="60" spans="1:15" customFormat="1" ht="12" hidden="1" customHeight="1" x14ac:dyDescent="0.25">
      <c r="A60" s="21"/>
      <c r="B60" s="22"/>
      <c r="C60" s="22"/>
      <c r="D60" s="22"/>
      <c r="E60" s="23"/>
      <c r="F60" s="9" t="s">
        <v>52</v>
      </c>
      <c r="G60" s="9"/>
      <c r="H60" s="9"/>
      <c r="I60" s="24"/>
      <c r="J60" s="19"/>
      <c r="K60" s="20"/>
      <c r="L60" s="17"/>
      <c r="M60" s="25"/>
      <c r="N60" s="25"/>
    </row>
    <row r="61" spans="1:15" x14ac:dyDescent="0.25">
      <c r="A61" s="1"/>
      <c r="B61" s="2"/>
      <c r="C61" s="2"/>
      <c r="D61" s="2"/>
      <c r="E61" s="15" t="s">
        <v>53</v>
      </c>
      <c r="F61" s="9"/>
      <c r="G61" s="9"/>
      <c r="H61" s="9"/>
      <c r="I61" s="29">
        <f>I55+I57+I58</f>
        <v>24004727.769999996</v>
      </c>
      <c r="J61" s="45"/>
      <c r="K61" s="52"/>
      <c r="L61" s="17"/>
      <c r="M61" s="53"/>
      <c r="N61" s="34"/>
    </row>
    <row r="62" spans="1:15" ht="4.5" customHeight="1" x14ac:dyDescent="0.25">
      <c r="A62" s="1"/>
      <c r="B62" s="2"/>
      <c r="C62" s="2"/>
      <c r="D62" s="2"/>
      <c r="E62" s="15"/>
      <c r="F62" s="9"/>
      <c r="G62" s="9"/>
      <c r="H62" s="9"/>
      <c r="I62" s="24"/>
      <c r="J62" s="45"/>
      <c r="K62" s="18"/>
      <c r="L62" s="17"/>
      <c r="M62" s="27"/>
      <c r="O62" s="54"/>
    </row>
    <row r="63" spans="1:15" ht="12.75" customHeight="1" thickBot="1" x14ac:dyDescent="0.3">
      <c r="A63" s="1"/>
      <c r="B63" s="2"/>
      <c r="C63" s="2"/>
      <c r="D63" s="2"/>
      <c r="E63" s="15" t="s">
        <v>54</v>
      </c>
      <c r="F63" s="9"/>
      <c r="G63" s="9"/>
      <c r="H63" s="9"/>
      <c r="I63" s="33">
        <f>I52+I61</f>
        <v>36191155.769999996</v>
      </c>
      <c r="J63" s="19"/>
      <c r="K63" s="30">
        <f>I29-I63</f>
        <v>2.8312206268310547E-7</v>
      </c>
      <c r="L63" s="17"/>
      <c r="M63" s="27"/>
      <c r="N63" s="43"/>
    </row>
    <row r="64" spans="1:15" ht="15.75" thickTop="1" x14ac:dyDescent="0.25">
      <c r="E64" s="2"/>
      <c r="F64" s="56"/>
      <c r="G64" s="56"/>
      <c r="H64" s="56"/>
      <c r="I64" s="57"/>
      <c r="J64" s="56"/>
      <c r="K64" s="57"/>
      <c r="L64" s="57"/>
    </row>
    <row r="65" spans="1:12" s="5" customFormat="1" x14ac:dyDescent="0.25">
      <c r="A65" s="1"/>
      <c r="B65" s="2"/>
      <c r="C65" s="2"/>
      <c r="D65" s="2"/>
      <c r="K65" s="58"/>
      <c r="L65" s="2"/>
    </row>
    <row r="66" spans="1:12" s="5" customFormat="1" x14ac:dyDescent="0.25">
      <c r="A66" s="59"/>
      <c r="B66" s="60"/>
      <c r="C66" s="60"/>
      <c r="D66" s="60"/>
      <c r="E66" s="2" t="s">
        <v>55</v>
      </c>
      <c r="F66" s="2"/>
      <c r="G66" s="2"/>
      <c r="H66" s="2"/>
      <c r="I66" s="58" t="s">
        <v>56</v>
      </c>
      <c r="J66" s="2"/>
      <c r="K66" s="58"/>
      <c r="L66" s="2"/>
    </row>
    <row r="67" spans="1:12" x14ac:dyDescent="0.25">
      <c r="A67" s="61"/>
      <c r="B67" s="62"/>
      <c r="C67" s="62"/>
      <c r="D67" s="62"/>
      <c r="E67" s="60"/>
      <c r="F67" s="60"/>
      <c r="G67" s="60"/>
      <c r="H67" s="60"/>
      <c r="I67" s="63"/>
      <c r="J67" s="60"/>
    </row>
    <row r="68" spans="1:12" x14ac:dyDescent="0.25">
      <c r="A68" s="61"/>
      <c r="B68" s="62"/>
      <c r="C68" s="62"/>
      <c r="D68" s="62"/>
      <c r="E68" s="62" t="s">
        <v>57</v>
      </c>
      <c r="F68" s="62"/>
      <c r="G68" s="62"/>
      <c r="H68" s="62"/>
      <c r="I68" s="64" t="s">
        <v>58</v>
      </c>
      <c r="J68" s="62"/>
    </row>
    <row r="69" spans="1:12" x14ac:dyDescent="0.25">
      <c r="A69" s="61"/>
      <c r="B69" s="62"/>
      <c r="C69" s="62"/>
      <c r="D69" s="62"/>
      <c r="E69" s="62" t="s">
        <v>59</v>
      </c>
      <c r="F69" s="62"/>
      <c r="G69" s="62"/>
      <c r="H69" s="62"/>
      <c r="I69" s="64" t="s">
        <v>60</v>
      </c>
      <c r="J69" s="62"/>
    </row>
    <row r="70" spans="1:12" x14ac:dyDescent="0.25">
      <c r="A70" s="61"/>
      <c r="B70" s="62"/>
      <c r="C70" s="62"/>
      <c r="D70" s="62"/>
      <c r="E70" s="62"/>
      <c r="F70" s="62"/>
      <c r="G70" s="62"/>
      <c r="H70" s="62"/>
      <c r="I70" s="64"/>
      <c r="J70" s="62"/>
    </row>
    <row r="71" spans="1:12" x14ac:dyDescent="0.25">
      <c r="A71" s="61"/>
      <c r="B71" s="62"/>
      <c r="C71" s="62"/>
      <c r="D71" s="62"/>
      <c r="E71" s="62"/>
      <c r="F71" s="62"/>
      <c r="G71" s="62"/>
      <c r="H71" s="62"/>
      <c r="I71" s="64"/>
      <c r="J71" s="62"/>
    </row>
  </sheetData>
  <mergeCells count="4">
    <mergeCell ref="E3:L3"/>
    <mergeCell ref="E4:L4"/>
    <mergeCell ref="E5:L5"/>
    <mergeCell ref="E6:L6"/>
  </mergeCells>
  <pageMargins left="0.25" right="0.25" top="0.75" bottom="0.75" header="0.3" footer="0.3"/>
  <pageSetup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 SRS VALDESIA</dc:creator>
  <cp:lastModifiedBy>OAI SRS VALDESIA</cp:lastModifiedBy>
  <dcterms:created xsi:type="dcterms:W3CDTF">2026-04-10T11:37:31Z</dcterms:created>
  <dcterms:modified xsi:type="dcterms:W3CDTF">2026-04-10T11:38:02Z</dcterms:modified>
</cp:coreProperties>
</file>